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0" windowWidth="19320" windowHeight="8220" activeTab="0"/>
  </bookViews>
  <sheets>
    <sheet name="Plan nabave 2017" sheetId="1" r:id="rId1"/>
    <sheet name="List2" sheetId="2" r:id="rId2"/>
    <sheet name="List3" sheetId="3" r:id="rId3"/>
  </sheets>
  <definedNames>
    <definedName name="_xlnm.Print_Titles" localSheetId="0">'Plan nabave 2017'!$19:$21</definedName>
  </definedNames>
  <calcPr fullCalcOnLoad="1"/>
</workbook>
</file>

<file path=xl/sharedStrings.xml><?xml version="1.0" encoding="utf-8"?>
<sst xmlns="http://schemas.openxmlformats.org/spreadsheetml/2006/main" count="528" uniqueCount="282">
  <si>
    <t>REDNI 
BROJ</t>
  </si>
  <si>
    <t>POZICIJA
PLANA</t>
  </si>
  <si>
    <t>PREDMET NABAVE</t>
  </si>
  <si>
    <t>EVID. BROJ
NABAVE</t>
  </si>
  <si>
    <t>VRSTA POSTUPKA
JAVNE NABAVE</t>
  </si>
  <si>
    <t>UGOVOR
ILI
OK.SPORAZUM</t>
  </si>
  <si>
    <t>PLANIRANI 
POČETAK 
POSTUPKA</t>
  </si>
  <si>
    <t>PLANIRANO TRAJANJE
 UG.ILI OS</t>
  </si>
  <si>
    <t>NAKNADE TRŠKOVA ZAPOSL.</t>
  </si>
  <si>
    <t>1.</t>
  </si>
  <si>
    <t>STRUČNO USAV. ZAPOSLENIKA</t>
  </si>
  <si>
    <t>1.1.</t>
  </si>
  <si>
    <t>Seminari, savjetovanja</t>
  </si>
  <si>
    <t>Rashodi za mat. i energiju</t>
  </si>
  <si>
    <t>2.</t>
  </si>
  <si>
    <t>URED.MATERIJAL I OST.MAT.</t>
  </si>
  <si>
    <t>2.1.</t>
  </si>
  <si>
    <t>bagatelna nabava</t>
  </si>
  <si>
    <t>narudžbenica</t>
  </si>
  <si>
    <t>tijekom god.</t>
  </si>
  <si>
    <t>2.2.</t>
  </si>
  <si>
    <t>Literatura</t>
  </si>
  <si>
    <t>2.3.</t>
  </si>
  <si>
    <t>2.4.</t>
  </si>
  <si>
    <t>ugovor</t>
  </si>
  <si>
    <t>3.</t>
  </si>
  <si>
    <r>
      <t>MATERIJAL</t>
    </r>
    <r>
      <rPr>
        <sz val="10"/>
        <rFont val="Arial"/>
        <family val="3"/>
      </rPr>
      <t xml:space="preserve"> </t>
    </r>
    <r>
      <rPr>
        <b/>
        <sz val="11"/>
        <color indexed="8"/>
        <rFont val="Calibri"/>
        <family val="3"/>
      </rPr>
      <t>I</t>
    </r>
    <r>
      <rPr>
        <sz val="10"/>
        <rFont val="Arial"/>
        <family val="3"/>
      </rPr>
      <t xml:space="preserve"> </t>
    </r>
    <r>
      <rPr>
        <b/>
        <sz val="11"/>
        <color indexed="8"/>
        <rFont val="Calibri"/>
        <family val="3"/>
      </rPr>
      <t>SIROVINE</t>
    </r>
  </si>
  <si>
    <t>3.1.</t>
  </si>
  <si>
    <t>NAMIRNICE</t>
  </si>
  <si>
    <r>
      <t>Mlijeko</t>
    </r>
    <r>
      <rPr>
        <b/>
        <sz val="10"/>
        <rFont val="Arial"/>
        <family val="3"/>
      </rPr>
      <t xml:space="preserve"> </t>
    </r>
    <r>
      <rPr>
        <b/>
        <sz val="11"/>
        <color indexed="8"/>
        <rFont val="Calibri"/>
        <family val="3"/>
      </rPr>
      <t>i</t>
    </r>
    <r>
      <rPr>
        <b/>
        <sz val="10"/>
        <rFont val="Arial"/>
        <family val="3"/>
      </rPr>
      <t xml:space="preserve"> </t>
    </r>
    <r>
      <rPr>
        <b/>
        <sz val="11"/>
        <color indexed="8"/>
        <rFont val="Calibri"/>
        <family val="3"/>
      </rPr>
      <t>mliječni</t>
    </r>
    <r>
      <rPr>
        <b/>
        <sz val="10"/>
        <rFont val="Arial"/>
        <family val="3"/>
      </rPr>
      <t xml:space="preserve"> </t>
    </r>
    <r>
      <rPr>
        <b/>
        <sz val="11"/>
        <color indexed="8"/>
        <rFont val="Calibri"/>
        <family val="3"/>
      </rPr>
      <t>proizvodi</t>
    </r>
  </si>
  <si>
    <t>otvoreni postupak</t>
  </si>
  <si>
    <r>
      <t>Kruh</t>
    </r>
    <r>
      <rPr>
        <b/>
        <sz val="11"/>
        <rFont val="Arial"/>
        <family val="3"/>
      </rPr>
      <t xml:space="preserve"> </t>
    </r>
    <r>
      <rPr>
        <b/>
        <sz val="11"/>
        <color indexed="8"/>
        <rFont val="Calibri"/>
        <family val="3"/>
      </rPr>
      <t>i</t>
    </r>
    <r>
      <rPr>
        <b/>
        <sz val="10"/>
        <rFont val="Arial"/>
        <family val="3"/>
      </rPr>
      <t xml:space="preserve"> </t>
    </r>
    <r>
      <rPr>
        <b/>
        <sz val="11"/>
        <color indexed="8"/>
        <rFont val="Calibri"/>
        <family val="3"/>
      </rPr>
      <t>pekarski</t>
    </r>
    <r>
      <rPr>
        <b/>
        <sz val="10"/>
        <rFont val="Arial"/>
        <family val="3"/>
      </rPr>
      <t xml:space="preserve"> </t>
    </r>
    <r>
      <rPr>
        <b/>
        <sz val="11"/>
        <color indexed="8"/>
        <rFont val="Calibri"/>
        <family val="3"/>
      </rPr>
      <t>proizvodi</t>
    </r>
  </si>
  <si>
    <t>Jaja</t>
  </si>
  <si>
    <t>3.2.</t>
  </si>
  <si>
    <t>Materijal za zdrav.zašt.korisnika</t>
  </si>
  <si>
    <r>
      <t>Materijal</t>
    </r>
    <r>
      <rPr>
        <sz val="10"/>
        <rFont val="Arial"/>
        <family val="3"/>
      </rPr>
      <t xml:space="preserve"> </t>
    </r>
    <r>
      <rPr>
        <sz val="11"/>
        <color indexed="8"/>
        <rFont val="Calibri"/>
        <family val="3"/>
      </rPr>
      <t>za</t>
    </r>
    <r>
      <rPr>
        <sz val="10"/>
        <rFont val="Arial"/>
        <family val="3"/>
      </rPr>
      <t xml:space="preserve"> </t>
    </r>
    <r>
      <rPr>
        <sz val="11"/>
        <color indexed="8"/>
        <rFont val="Calibri"/>
        <family val="3"/>
      </rPr>
      <t>radnu</t>
    </r>
    <r>
      <rPr>
        <sz val="10"/>
        <rFont val="Arial"/>
        <family val="3"/>
      </rPr>
      <t xml:space="preserve"> </t>
    </r>
    <r>
      <rPr>
        <sz val="11"/>
        <color indexed="8"/>
        <rFont val="Calibri"/>
        <family val="3"/>
      </rPr>
      <t>okup.</t>
    </r>
    <r>
      <rPr>
        <sz val="10"/>
        <rFont val="Arial"/>
        <family val="3"/>
      </rPr>
      <t xml:space="preserve"> </t>
    </r>
    <r>
      <rPr>
        <sz val="11"/>
        <color indexed="8"/>
        <rFont val="Calibri"/>
        <family val="3"/>
      </rPr>
      <t>korisn.</t>
    </r>
  </si>
  <si>
    <t>4.</t>
  </si>
  <si>
    <t>ENERGIJA</t>
  </si>
  <si>
    <t>4.1.</t>
  </si>
  <si>
    <t>4.2.</t>
  </si>
  <si>
    <t>Plin</t>
  </si>
  <si>
    <t>4.3.</t>
  </si>
  <si>
    <t>5.</t>
  </si>
  <si>
    <t>5.1.</t>
  </si>
  <si>
    <t>5.2.</t>
  </si>
  <si>
    <t>5.3.</t>
  </si>
  <si>
    <t>6.</t>
  </si>
  <si>
    <r>
      <t>SITNI</t>
    </r>
    <r>
      <rPr>
        <sz val="10"/>
        <rFont val="Arial"/>
        <family val="3"/>
      </rPr>
      <t xml:space="preserve"> </t>
    </r>
    <r>
      <rPr>
        <b/>
        <sz val="11"/>
        <color indexed="8"/>
        <rFont val="Calibri"/>
        <family val="3"/>
      </rPr>
      <t>INVENTAR</t>
    </r>
  </si>
  <si>
    <t>6.1.</t>
  </si>
  <si>
    <t>7.</t>
  </si>
  <si>
    <t>7.1.</t>
  </si>
  <si>
    <t>RASHODI ZA USLUGE</t>
  </si>
  <si>
    <t>8.</t>
  </si>
  <si>
    <t>8.1.</t>
  </si>
  <si>
    <t>1 god.</t>
  </si>
  <si>
    <t>Poštarina</t>
  </si>
  <si>
    <t>10.</t>
  </si>
  <si>
    <t>10.1.</t>
  </si>
  <si>
    <t>11.</t>
  </si>
  <si>
    <t>USLUGE PROMIDŽBE I INFORM.</t>
  </si>
  <si>
    <t>11.1.</t>
  </si>
  <si>
    <t>12.</t>
  </si>
  <si>
    <r>
      <t>KOMUNALNE</t>
    </r>
    <r>
      <rPr>
        <sz val="10"/>
        <rFont val="Arial"/>
        <family val="3"/>
      </rPr>
      <t xml:space="preserve"> </t>
    </r>
    <r>
      <rPr>
        <b/>
        <sz val="11"/>
        <color indexed="8"/>
        <rFont val="Calibri"/>
        <family val="3"/>
      </rPr>
      <t>USLUGE</t>
    </r>
  </si>
  <si>
    <t>12.1.</t>
  </si>
  <si>
    <t>12.2.</t>
  </si>
  <si>
    <t>13.</t>
  </si>
  <si>
    <r>
      <t>ZDRAVSTVENE</t>
    </r>
    <r>
      <rPr>
        <sz val="10"/>
        <rFont val="Arial"/>
        <family val="3"/>
      </rPr>
      <t xml:space="preserve"> </t>
    </r>
    <r>
      <rPr>
        <b/>
        <sz val="11"/>
        <color indexed="8"/>
        <rFont val="Calibri"/>
        <family val="3"/>
      </rPr>
      <t>USLUGE</t>
    </r>
  </si>
  <si>
    <t>13.1.</t>
  </si>
  <si>
    <t>14.</t>
  </si>
  <si>
    <t>14.1.</t>
  </si>
  <si>
    <t>14.2.</t>
  </si>
  <si>
    <t>15.</t>
  </si>
  <si>
    <r>
      <t>RAČUNALNE</t>
    </r>
    <r>
      <rPr>
        <b/>
        <sz val="10"/>
        <rFont val="Arial"/>
        <family val="3"/>
      </rPr>
      <t xml:space="preserve"> </t>
    </r>
    <r>
      <rPr>
        <b/>
        <sz val="11"/>
        <color indexed="8"/>
        <rFont val="Calibri"/>
        <family val="3"/>
      </rPr>
      <t>USLUGE</t>
    </r>
  </si>
  <si>
    <t>15.1.</t>
  </si>
  <si>
    <t>16.</t>
  </si>
  <si>
    <r>
      <t>OSTALE</t>
    </r>
    <r>
      <rPr>
        <b/>
        <sz val="10"/>
        <rFont val="Arial"/>
        <family val="3"/>
      </rPr>
      <t xml:space="preserve"> </t>
    </r>
    <r>
      <rPr>
        <b/>
        <sz val="11"/>
        <color indexed="8"/>
        <rFont val="Calibri"/>
        <family val="3"/>
      </rPr>
      <t>USLUGE</t>
    </r>
  </si>
  <si>
    <t>16.1.</t>
  </si>
  <si>
    <t>17.</t>
  </si>
  <si>
    <r>
      <t>PREMIJE</t>
    </r>
    <r>
      <rPr>
        <b/>
        <sz val="10"/>
        <rFont val="Arial"/>
        <family val="3"/>
      </rPr>
      <t xml:space="preserve"> </t>
    </r>
    <r>
      <rPr>
        <b/>
        <sz val="11"/>
        <color indexed="8"/>
        <rFont val="Calibri"/>
        <family val="3"/>
      </rPr>
      <t>OSIGURANJA</t>
    </r>
  </si>
  <si>
    <t>17.1.</t>
  </si>
  <si>
    <t>18.</t>
  </si>
  <si>
    <t>REPREZENTACIJA</t>
  </si>
  <si>
    <t>18.1.</t>
  </si>
  <si>
    <t>Reprezentacija</t>
  </si>
  <si>
    <t>19.</t>
  </si>
  <si>
    <t>19.1.</t>
  </si>
  <si>
    <t>20.</t>
  </si>
  <si>
    <t>OST.NES.RAS.POSLOV.</t>
  </si>
  <si>
    <t>20.1.</t>
  </si>
  <si>
    <t>21.</t>
  </si>
  <si>
    <t>21.1.</t>
  </si>
  <si>
    <t>Voditelj računovodstva:</t>
  </si>
  <si>
    <t>2.5.</t>
  </si>
  <si>
    <r>
      <t>Uredski</t>
    </r>
    <r>
      <rPr>
        <sz val="10"/>
        <rFont val="Arial"/>
        <family val="3"/>
      </rPr>
      <t xml:space="preserve"> </t>
    </r>
    <r>
      <rPr>
        <sz val="10"/>
        <color indexed="8"/>
        <rFont val="Calibri"/>
        <family val="3"/>
      </rPr>
      <t>matreijal</t>
    </r>
  </si>
  <si>
    <t>Pomagala pri inkontinenciji - pelene</t>
  </si>
  <si>
    <t>DOM ZA STARIJE I NEMOĆNE OSOBE BELI MANASTIR</t>
  </si>
  <si>
    <t>BANA JELAČIĆA 108</t>
  </si>
  <si>
    <t>Službena, radna i zaštitna odjeća</t>
  </si>
  <si>
    <t>Ostala prehrana</t>
  </si>
  <si>
    <r>
      <t>Motorni</t>
    </r>
    <r>
      <rPr>
        <sz val="10"/>
        <rFont val="Arial"/>
        <family val="3"/>
      </rPr>
      <t xml:space="preserve"> </t>
    </r>
    <r>
      <rPr>
        <sz val="11"/>
        <color indexed="8"/>
        <rFont val="Calibri"/>
        <family val="3"/>
      </rPr>
      <t>benzin i dizel gorivo</t>
    </r>
  </si>
  <si>
    <r>
      <t>Mat.i dij.za</t>
    </r>
    <r>
      <rPr>
        <sz val="10"/>
        <rFont val="Arial"/>
        <family val="3"/>
      </rPr>
      <t xml:space="preserve"> </t>
    </r>
    <r>
      <rPr>
        <sz val="10"/>
        <color indexed="8"/>
        <rFont val="Calibri"/>
        <family val="3"/>
      </rPr>
      <t>tek.i</t>
    </r>
    <r>
      <rPr>
        <sz val="10"/>
        <rFont val="Arial"/>
        <family val="3"/>
      </rPr>
      <t xml:space="preserve"> </t>
    </r>
    <r>
      <rPr>
        <sz val="10"/>
        <color indexed="8"/>
        <rFont val="Calibri"/>
        <family val="3"/>
      </rPr>
      <t>inv.održ.zgrade</t>
    </r>
  </si>
  <si>
    <r>
      <t>Mat.i</t>
    </r>
    <r>
      <rPr>
        <sz val="10"/>
        <rFont val="Arial"/>
        <family val="3"/>
      </rPr>
      <t xml:space="preserve"> </t>
    </r>
    <r>
      <rPr>
        <sz val="10"/>
        <color indexed="8"/>
        <rFont val="Calibri"/>
        <family val="3"/>
      </rPr>
      <t>dije.za</t>
    </r>
    <r>
      <rPr>
        <sz val="10"/>
        <rFont val="Arial"/>
        <family val="3"/>
      </rPr>
      <t xml:space="preserve"> </t>
    </r>
    <r>
      <rPr>
        <sz val="10"/>
        <color indexed="8"/>
        <rFont val="Calibri"/>
        <family val="3"/>
      </rPr>
      <t>tek.i</t>
    </r>
    <r>
      <rPr>
        <sz val="10"/>
        <rFont val="Arial"/>
        <family val="3"/>
      </rPr>
      <t xml:space="preserve"> </t>
    </r>
    <r>
      <rPr>
        <sz val="10"/>
        <color indexed="8"/>
        <rFont val="Calibri"/>
        <family val="3"/>
      </rPr>
      <t>inv.održ.prij.sred.</t>
    </r>
  </si>
  <si>
    <r>
      <t>MAT.I</t>
    </r>
    <r>
      <rPr>
        <sz val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DIJEL.ZA</t>
    </r>
    <r>
      <rPr>
        <sz val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TEK.I</t>
    </r>
    <r>
      <rPr>
        <sz val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INV.</t>
    </r>
    <r>
      <rPr>
        <sz val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ODRŽ.</t>
    </r>
  </si>
  <si>
    <r>
      <t>Sitni</t>
    </r>
    <r>
      <rPr>
        <sz val="10"/>
        <rFont val="Arial"/>
        <family val="3"/>
      </rPr>
      <t xml:space="preserve"> </t>
    </r>
    <r>
      <rPr>
        <sz val="10"/>
        <color indexed="8"/>
        <rFont val="Calibri"/>
        <family val="3"/>
      </rPr>
      <t>inventar</t>
    </r>
  </si>
  <si>
    <t>OSTALI MATERIJAL I SIROVINE</t>
  </si>
  <si>
    <r>
      <t xml:space="preserve">USLUGE </t>
    </r>
    <r>
      <rPr>
        <b/>
        <sz val="10"/>
        <color indexed="8"/>
        <rFont val="Arial"/>
        <family val="2"/>
      </rPr>
      <t>TELEFONA,</t>
    </r>
    <r>
      <rPr>
        <b/>
        <sz val="10"/>
        <rFont val="Arial"/>
        <family val="2"/>
      </rPr>
      <t xml:space="preserve"> POŠTE</t>
    </r>
  </si>
  <si>
    <r>
      <t>USLUGE</t>
    </r>
    <r>
      <rPr>
        <sz val="10"/>
        <rFont val="Arial"/>
        <family val="2"/>
      </rPr>
      <t xml:space="preserve"> </t>
    </r>
    <r>
      <rPr>
        <b/>
        <sz val="11"/>
        <color indexed="8"/>
        <rFont val="Arial"/>
        <family val="2"/>
      </rPr>
      <t>TEK.I</t>
    </r>
    <r>
      <rPr>
        <sz val="10"/>
        <rFont val="Arial"/>
        <family val="2"/>
      </rPr>
      <t xml:space="preserve"> </t>
    </r>
    <r>
      <rPr>
        <b/>
        <sz val="11"/>
        <color indexed="8"/>
        <rFont val="Arial"/>
        <family val="2"/>
      </rPr>
      <t>INV.ODRŽAV.</t>
    </r>
  </si>
  <si>
    <r>
      <t>USL.TEK.I</t>
    </r>
    <r>
      <rPr>
        <b/>
        <sz val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INV.ODRŽAV.</t>
    </r>
    <r>
      <rPr>
        <b/>
        <sz val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OBJEKTA</t>
    </r>
  </si>
  <si>
    <r>
      <t>Usluge</t>
    </r>
    <r>
      <rPr>
        <sz val="10"/>
        <rFont val="Arial"/>
        <family val="3"/>
      </rPr>
      <t xml:space="preserve"> </t>
    </r>
    <r>
      <rPr>
        <sz val="10"/>
        <color indexed="8"/>
        <rFont val="Calibri"/>
        <family val="3"/>
      </rPr>
      <t>telefona,</t>
    </r>
    <r>
      <rPr>
        <sz val="10"/>
        <rFont val="Arial"/>
        <family val="3"/>
      </rPr>
      <t xml:space="preserve"> </t>
    </r>
    <r>
      <rPr>
        <sz val="10"/>
        <color indexed="8"/>
        <rFont val="Calibri"/>
        <family val="3"/>
      </rPr>
      <t>telefaxa</t>
    </r>
  </si>
  <si>
    <r>
      <t>Usluge</t>
    </r>
    <r>
      <rPr>
        <sz val="10"/>
        <rFont val="Arial"/>
        <family val="3"/>
      </rPr>
      <t xml:space="preserve"> </t>
    </r>
    <r>
      <rPr>
        <sz val="10"/>
        <color indexed="8"/>
        <rFont val="Calibri"/>
        <family val="3"/>
      </rPr>
      <t>interneta</t>
    </r>
  </si>
  <si>
    <t>Ostale usl. tek. i inv.održ.objekata</t>
  </si>
  <si>
    <t>USL.TEK.I INV. ODRŽAV.OPREME</t>
  </si>
  <si>
    <t>Usluge promidžbe i informiranja</t>
  </si>
  <si>
    <t>Dimnjačarske i ekološke usluge</t>
  </si>
  <si>
    <r>
      <t>Opskrba</t>
    </r>
    <r>
      <rPr>
        <sz val="10"/>
        <rFont val="Arial"/>
        <family val="3"/>
      </rPr>
      <t xml:space="preserve"> </t>
    </r>
    <r>
      <rPr>
        <sz val="10"/>
        <color indexed="8"/>
        <rFont val="Calibri"/>
        <family val="3"/>
      </rPr>
      <t>vodom</t>
    </r>
  </si>
  <si>
    <r>
      <t>Iznošenje</t>
    </r>
    <r>
      <rPr>
        <sz val="10"/>
        <rFont val="Arial"/>
        <family val="3"/>
      </rPr>
      <t xml:space="preserve"> </t>
    </r>
    <r>
      <rPr>
        <sz val="10"/>
        <color indexed="8"/>
        <rFont val="Calibri"/>
        <family val="3"/>
      </rPr>
      <t>i</t>
    </r>
    <r>
      <rPr>
        <sz val="10"/>
        <rFont val="Arial"/>
        <family val="3"/>
      </rPr>
      <t xml:space="preserve"> </t>
    </r>
    <r>
      <rPr>
        <sz val="10"/>
        <color indexed="8"/>
        <rFont val="Calibri"/>
        <family val="3"/>
      </rPr>
      <t>odvoz</t>
    </r>
    <r>
      <rPr>
        <sz val="10"/>
        <rFont val="Arial"/>
        <family val="3"/>
      </rPr>
      <t xml:space="preserve"> </t>
    </r>
    <r>
      <rPr>
        <sz val="10"/>
        <color indexed="8"/>
        <rFont val="Calibri"/>
        <family val="3"/>
      </rPr>
      <t>smeća</t>
    </r>
  </si>
  <si>
    <r>
      <t>Deratizacija</t>
    </r>
    <r>
      <rPr>
        <sz val="10"/>
        <rFont val="Arial"/>
        <family val="3"/>
      </rPr>
      <t xml:space="preserve"> </t>
    </r>
    <r>
      <rPr>
        <sz val="10"/>
        <color indexed="8"/>
        <rFont val="Calibri"/>
        <family val="3"/>
      </rPr>
      <t>i</t>
    </r>
    <r>
      <rPr>
        <sz val="10"/>
        <rFont val="Arial"/>
        <family val="3"/>
      </rPr>
      <t xml:space="preserve"> </t>
    </r>
    <r>
      <rPr>
        <sz val="10"/>
        <color indexed="8"/>
        <rFont val="Calibri"/>
        <family val="3"/>
      </rPr>
      <t>dezinsekcija</t>
    </r>
  </si>
  <si>
    <r>
      <t>Ostale</t>
    </r>
    <r>
      <rPr>
        <sz val="10"/>
        <rFont val="Arial"/>
        <family val="3"/>
      </rPr>
      <t xml:space="preserve"> </t>
    </r>
    <r>
      <rPr>
        <sz val="10"/>
        <color indexed="8"/>
        <rFont val="Calibri"/>
        <family val="3"/>
      </rPr>
      <t>komunalne</t>
    </r>
    <r>
      <rPr>
        <sz val="10"/>
        <rFont val="Arial"/>
        <family val="3"/>
      </rPr>
      <t xml:space="preserve"> u</t>
    </r>
    <r>
      <rPr>
        <sz val="10"/>
        <color indexed="8"/>
        <rFont val="Calibri"/>
        <family val="3"/>
      </rPr>
      <t>sluge</t>
    </r>
  </si>
  <si>
    <r>
      <t>Obv.zdrav.pregledi</t>
    </r>
    <r>
      <rPr>
        <sz val="10"/>
        <rFont val="Arial"/>
        <family val="3"/>
      </rPr>
      <t xml:space="preserve"> </t>
    </r>
    <r>
      <rPr>
        <sz val="10"/>
        <color indexed="8"/>
        <rFont val="Calibri"/>
        <family val="3"/>
      </rPr>
      <t>zaposlenika</t>
    </r>
  </si>
  <si>
    <t>Ostale zdravstvene i veter. usluge</t>
  </si>
  <si>
    <t>Usl. ažuriranja računalnih baza</t>
  </si>
  <si>
    <t>Ostale računalne usluge</t>
  </si>
  <si>
    <t>Usluge pri reg.prijev.sred.</t>
  </si>
  <si>
    <t>Ostale nespomenute usluge</t>
  </si>
  <si>
    <t>Premije osig. prije.sredstava</t>
  </si>
  <si>
    <r>
      <t>Film</t>
    </r>
    <r>
      <rPr>
        <sz val="10"/>
        <rFont val="Arial"/>
        <family val="3"/>
      </rPr>
      <t xml:space="preserve"> </t>
    </r>
    <r>
      <rPr>
        <sz val="10"/>
        <color indexed="8"/>
        <rFont val="Calibri"/>
        <family val="3"/>
      </rPr>
      <t>i</t>
    </r>
    <r>
      <rPr>
        <sz val="10"/>
        <rFont val="Arial"/>
        <family val="3"/>
      </rPr>
      <t xml:space="preserve"> </t>
    </r>
    <r>
      <rPr>
        <sz val="10"/>
        <color indexed="8"/>
        <rFont val="Calibri"/>
        <family val="3"/>
      </rPr>
      <t>izrada</t>
    </r>
    <r>
      <rPr>
        <sz val="10"/>
        <rFont val="Arial"/>
        <family val="3"/>
      </rPr>
      <t xml:space="preserve"> </t>
    </r>
    <r>
      <rPr>
        <sz val="10"/>
        <color indexed="8"/>
        <rFont val="Calibri"/>
        <family val="3"/>
      </rPr>
      <t>fotografija</t>
    </r>
  </si>
  <si>
    <t>Premije osiguranja ostale imovine</t>
  </si>
  <si>
    <t>Premije osiguranja zaposlenih</t>
  </si>
  <si>
    <t>TUZEMNE ČLANARINE</t>
  </si>
  <si>
    <t>Tuzemne članarine</t>
  </si>
  <si>
    <t>Usluge banaka</t>
  </si>
  <si>
    <t>Ost.nespomenuti rash.poslov.</t>
  </si>
  <si>
    <r>
      <t>BANK.</t>
    </r>
    <r>
      <rPr>
        <b/>
        <sz val="10"/>
        <rFont val="Arial"/>
        <family val="3"/>
      </rPr>
      <t xml:space="preserve"> </t>
    </r>
    <r>
      <rPr>
        <b/>
        <sz val="10"/>
        <color indexed="8"/>
        <rFont val="Calibri"/>
        <family val="3"/>
      </rPr>
      <t>USL.I</t>
    </r>
    <r>
      <rPr>
        <b/>
        <sz val="10"/>
        <rFont val="Arial"/>
        <family val="3"/>
      </rPr>
      <t xml:space="preserve"> </t>
    </r>
    <r>
      <rPr>
        <b/>
        <sz val="10"/>
        <color indexed="8"/>
        <rFont val="Calibri"/>
        <family val="3"/>
      </rPr>
      <t>PLATNI</t>
    </r>
    <r>
      <rPr>
        <b/>
        <sz val="10"/>
        <rFont val="Arial"/>
        <family val="3"/>
      </rPr>
      <t xml:space="preserve"> </t>
    </r>
    <r>
      <rPr>
        <b/>
        <sz val="10"/>
        <color indexed="8"/>
        <rFont val="Calibri"/>
        <family val="3"/>
      </rPr>
      <t>PROM.</t>
    </r>
  </si>
  <si>
    <t>POSTROJENJA I OPREMA</t>
  </si>
  <si>
    <t>DODAT. ULAG. NA NEFIN.IM.</t>
  </si>
  <si>
    <t>1.god.</t>
  </si>
  <si>
    <t>2.6.</t>
  </si>
  <si>
    <t>8.2.</t>
  </si>
  <si>
    <t>8.3.</t>
  </si>
  <si>
    <t>9.</t>
  </si>
  <si>
    <t>9.1.</t>
  </si>
  <si>
    <t>11.2.</t>
  </si>
  <si>
    <t>21.2.</t>
  </si>
  <si>
    <t>neodređ.</t>
  </si>
  <si>
    <t>siječanj</t>
  </si>
  <si>
    <t>USL. TEK. I INV. ODRŽ. PRIJ. SREDSTAVA</t>
  </si>
  <si>
    <t>IZVAN PLANA NABAVE</t>
  </si>
  <si>
    <t>22.</t>
  </si>
  <si>
    <t>23.</t>
  </si>
  <si>
    <t>24.</t>
  </si>
  <si>
    <t>25.</t>
  </si>
  <si>
    <t>Službena putovanja</t>
  </si>
  <si>
    <t>Naknada za prijevoz, rad i odv.život</t>
  </si>
  <si>
    <t>Naknada za rad Upravnog vijeća</t>
  </si>
  <si>
    <t>Džeparac korisnika</t>
  </si>
  <si>
    <t>1.2.</t>
  </si>
  <si>
    <t>Tečajevi i stručni ispiti</t>
  </si>
  <si>
    <t>26.</t>
  </si>
  <si>
    <t>Ostale naknade trošk. zaposlenima</t>
  </si>
  <si>
    <t>Šamponi i sapuni</t>
  </si>
  <si>
    <t>Ostali mat. za higijenske potrebe</t>
  </si>
  <si>
    <t>2.7.</t>
  </si>
  <si>
    <t>2.8.</t>
  </si>
  <si>
    <t>2.9.</t>
  </si>
  <si>
    <t>Sredstva za pranje rublja</t>
  </si>
  <si>
    <t>Sredstva za pranje suđa</t>
  </si>
  <si>
    <t>Pribor i alat za čišćenje i održavanje</t>
  </si>
  <si>
    <t>Ostala sredstva za čišćenje i održ.</t>
  </si>
  <si>
    <t>2.10.</t>
  </si>
  <si>
    <t>6.2.</t>
  </si>
  <si>
    <t>Auto gume</t>
  </si>
  <si>
    <t>Grafičke i tiskarske usluge</t>
  </si>
  <si>
    <t>PRISTOJBE I NAKNADE</t>
  </si>
  <si>
    <t>Javnobilježničke pristojbe</t>
  </si>
  <si>
    <t>Ugluge FINA-e</t>
  </si>
  <si>
    <t>Održ. sustava automatske vatrodojave</t>
  </si>
  <si>
    <t>PROCIJENJENA 
VRIJEDNOST 
NABAVE BEZ PDV-a</t>
  </si>
  <si>
    <t>27.</t>
  </si>
  <si>
    <t>Novč.naknada zbog nezapošljavanja osoba s invaliditetom</t>
  </si>
  <si>
    <t>SLUŽB. RADNA I ZAŠTITNA ODJEĆA</t>
  </si>
  <si>
    <t>objedinjena nabava - Županija provodi postupak</t>
  </si>
  <si>
    <t>Ostali materijal za potrebe poslovanja</t>
  </si>
  <si>
    <t>svibanj</t>
  </si>
  <si>
    <t>Odjeća i obuća korisnika</t>
  </si>
  <si>
    <t>9.2.</t>
  </si>
  <si>
    <t>9.3.</t>
  </si>
  <si>
    <t>11.3.</t>
  </si>
  <si>
    <t>11.4.</t>
  </si>
  <si>
    <t>11.5.</t>
  </si>
  <si>
    <t>15.2.</t>
  </si>
  <si>
    <t>15.3.</t>
  </si>
  <si>
    <t>22.1.</t>
  </si>
  <si>
    <t>Meso i mesne prerađevine</t>
  </si>
  <si>
    <t>Grupa 1 - Svježe meso</t>
  </si>
  <si>
    <t>Voće i prerađevine voća</t>
  </si>
  <si>
    <t>Voda, kava, čaj, sokovi i ostala pića</t>
  </si>
  <si>
    <t>Kolači, torte, čoko. i ostali slatki proiz.</t>
  </si>
  <si>
    <t>3.1.1.</t>
  </si>
  <si>
    <t>3.1.2.</t>
  </si>
  <si>
    <t>3.1.3.</t>
  </si>
  <si>
    <t>3.1.4.</t>
  </si>
  <si>
    <t>Ostali prehramebni prozvodi</t>
  </si>
  <si>
    <t>Svježe povrće</t>
  </si>
  <si>
    <t>Smrznuto, konzer. povrće i prerađevine</t>
  </si>
  <si>
    <t>2 god.</t>
  </si>
  <si>
    <t>31300 BELI MANASTIR</t>
  </si>
  <si>
    <t>Grupa 3 - Riba i riblje prerađevine</t>
  </si>
  <si>
    <t>Grupa 2 - Suhomesnati proizvodi</t>
  </si>
  <si>
    <t>Grupa 1 - kruh</t>
  </si>
  <si>
    <t>Grupa 2 - kifle, burek, pogačice</t>
  </si>
  <si>
    <t>kolovoz</t>
  </si>
  <si>
    <t>20.2.</t>
  </si>
  <si>
    <t>Rashodi protokola</t>
  </si>
  <si>
    <t>28.</t>
  </si>
  <si>
    <t>23.1.</t>
  </si>
  <si>
    <t>RAVNATELJ:</t>
  </si>
  <si>
    <t>listopad</t>
  </si>
  <si>
    <r>
      <t>Mat.i</t>
    </r>
    <r>
      <rPr>
        <sz val="10"/>
        <rFont val="Arial"/>
        <family val="3"/>
      </rPr>
      <t xml:space="preserve"> </t>
    </r>
    <r>
      <rPr>
        <sz val="10"/>
        <color indexed="8"/>
        <rFont val="Calibri"/>
        <family val="3"/>
      </rPr>
      <t>dijel.za</t>
    </r>
    <r>
      <rPr>
        <sz val="10"/>
        <rFont val="Arial"/>
        <family val="3"/>
      </rPr>
      <t xml:space="preserve"> </t>
    </r>
    <r>
      <rPr>
        <sz val="10"/>
        <color indexed="8"/>
        <rFont val="Calibri"/>
        <family val="3"/>
      </rPr>
      <t>tek.</t>
    </r>
    <r>
      <rPr>
        <sz val="10"/>
        <rFont val="Arial"/>
        <family val="3"/>
      </rPr>
      <t xml:space="preserve"> i</t>
    </r>
    <r>
      <rPr>
        <sz val="10"/>
        <color indexed="8"/>
        <rFont val="Calibri"/>
        <family val="3"/>
      </rPr>
      <t>nv.održ.opreme</t>
    </r>
  </si>
  <si>
    <t>13.2.</t>
  </si>
  <si>
    <t>Dodatna ulaganja na građ.obj.</t>
  </si>
  <si>
    <t>Kombi vozila</t>
  </si>
  <si>
    <t>29.</t>
  </si>
  <si>
    <t>PLAN NABAVE ZA 2017. GODINU</t>
  </si>
  <si>
    <t>Za nabavu roba i usluga (predmet nabave) iz Plana nabave u 2017. godini, gdje procjenjena vrijednost nabave robe i usluga bez poreza na dodanu vrijednost iznosi do 200.000,00 kn, a radova do 500.000,00 kn, neće se provoditi postupak javne nabave propisan Zakonom o javnoj nabavi.
Nabava roba, radova i usluga (predmeta nabave) iz Plana nabave u 2017. godini gdje procjenjena vrijednost nabave robe i usluga bez poreza na dodanu vrijednost iznosi više od 200.000,00 kn, a vrijednost radova više od 500.000,00 kn, vršit će se propisanim postupcima javne nabave prema Zakonu o javnoj nabavi.</t>
  </si>
  <si>
    <t>BN-1/17</t>
  </si>
  <si>
    <t>02/2017</t>
  </si>
  <si>
    <t>01/2017</t>
  </si>
  <si>
    <t>Saniranje kupaonica</t>
  </si>
  <si>
    <t>11.6.</t>
  </si>
  <si>
    <t>Usluge čišćenja, pranja i sl.</t>
  </si>
  <si>
    <t>INTELEKTUALNE I OSOBNE USLUGE</t>
  </si>
  <si>
    <t>Usluge odvjetnika i prav. savjetovanja</t>
  </si>
  <si>
    <t>Usluge agencija, studentskog servisa</t>
  </si>
  <si>
    <t>13.3.</t>
  </si>
  <si>
    <t>Ostale intelektualne usluge</t>
  </si>
  <si>
    <t>15.4.</t>
  </si>
  <si>
    <t>16.2.</t>
  </si>
  <si>
    <t>16.3.</t>
  </si>
  <si>
    <t>22.2.</t>
  </si>
  <si>
    <t>PRIJEVOZNA SREDSTVA</t>
  </si>
  <si>
    <t>24.1.</t>
  </si>
  <si>
    <t>BN-2/17</t>
  </si>
  <si>
    <t>BN-3/17</t>
  </si>
  <si>
    <t>Sudske pristojbe</t>
  </si>
  <si>
    <t>30.</t>
  </si>
  <si>
    <t>31.</t>
  </si>
  <si>
    <t>ožujak</t>
  </si>
  <si>
    <t>jednostavna nabava - objava</t>
  </si>
  <si>
    <t>jedn.nabava - objava</t>
  </si>
  <si>
    <t>Zamjena rasvjete unutar zgrade Doma</t>
  </si>
  <si>
    <t xml:space="preserve">           Božidar Marijanac, dipl. oec.</t>
  </si>
  <si>
    <t>Darko Tolić, dipl. iur.</t>
  </si>
  <si>
    <t>FINANCIJSKI 
PLAN ZA 
2017. GOD.</t>
  </si>
  <si>
    <r>
      <t>Električna</t>
    </r>
    <r>
      <rPr>
        <sz val="10"/>
        <color indexed="10"/>
        <rFont val="Arial"/>
        <family val="3"/>
      </rPr>
      <t xml:space="preserve"> </t>
    </r>
    <r>
      <rPr>
        <sz val="11"/>
        <color indexed="10"/>
        <rFont val="Calibri"/>
        <family val="3"/>
      </rPr>
      <t>energija</t>
    </r>
  </si>
  <si>
    <t>pregovarački postupak</t>
  </si>
  <si>
    <t>lipanj</t>
  </si>
  <si>
    <t>PP-01/2017</t>
  </si>
  <si>
    <t>Promidžbeni materijali</t>
  </si>
  <si>
    <t>10.2.</t>
  </si>
  <si>
    <t>32.</t>
  </si>
  <si>
    <t>Ostale pristojbe i naknade</t>
  </si>
  <si>
    <t>22.3.</t>
  </si>
  <si>
    <t>22.4.</t>
  </si>
  <si>
    <t>TREĆI REBALANS PLANA NABAVE ZA 2017. godinu</t>
  </si>
  <si>
    <t>Izuzeće - čl.5. Internog akta o nabavi roba, radova i usl.</t>
  </si>
  <si>
    <t>Monitor, printeri, NAS uređaj</t>
  </si>
  <si>
    <t>Uredske fotelje, police za knjige</t>
  </si>
  <si>
    <t>Kreveti za njegu, kolica za njegu</t>
  </si>
  <si>
    <t>Traka za trčanje, sobni bic., orbitrek</t>
  </si>
  <si>
    <t>22.5.</t>
  </si>
  <si>
    <t>22.6.</t>
  </si>
  <si>
    <t>22.7.</t>
  </si>
  <si>
    <t>Zvučnik</t>
  </si>
  <si>
    <t>Perilica rublja</t>
  </si>
  <si>
    <t>Perilica suđa</t>
  </si>
  <si>
    <t>U Belom Manastiru, prosinac 2017.</t>
  </si>
  <si>
    <t>Renoviranje zgrade Doma</t>
  </si>
  <si>
    <t>Održavanje kopirnog stroja, printera</t>
  </si>
  <si>
    <t>Popravak perilice, sušilice, pegle</t>
  </si>
  <si>
    <t>Ostale usl. tek. i inv. održ. strojeva</t>
  </si>
  <si>
    <t xml:space="preserve">Temeljem članka 28. stavak 1. Zakona o javnoj nabavi ("Narodne novine" br. 120/16) i članka 27. Statuta Doma za starije i nemoćne osobe Beli Manastir, Upravno vijeće je na 5. sjednici (7.saziv) održanoj dana 28.02.2018. godine donijelo sljedeći
</t>
  </si>
  <si>
    <t>uz točku 5. dnevnog reda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</si>
</sst>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  <numFmt numFmtId="168" formatCode="dd/mm/yy/;@"/>
    <numFmt numFmtId="169" formatCode="0_ "/>
    <numFmt numFmtId="170" formatCode="[$-41A]d\.\ mmmm\ yyyy\.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b/>
      <sz val="11"/>
      <color indexed="8"/>
      <name val="Calibri"/>
      <family val="3"/>
    </font>
    <font>
      <b/>
      <sz val="10"/>
      <color indexed="8"/>
      <name val="Calibri"/>
      <family val="3"/>
    </font>
    <font>
      <sz val="10"/>
      <color indexed="8"/>
      <name val="Calibri"/>
      <family val="3"/>
    </font>
    <font>
      <sz val="11"/>
      <name val="Arial"/>
      <family val="2"/>
    </font>
    <font>
      <b/>
      <sz val="11"/>
      <name val="Arial"/>
      <family val="3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.5"/>
      <color indexed="8"/>
      <name val="Calibri"/>
      <family val="3"/>
    </font>
    <font>
      <sz val="7"/>
      <name val="Arial"/>
      <family val="2"/>
    </font>
    <font>
      <sz val="11"/>
      <color indexed="10"/>
      <name val="Calibri"/>
      <family val="3"/>
    </font>
    <font>
      <sz val="10"/>
      <color indexed="10"/>
      <name val="Arial"/>
      <family val="3"/>
    </font>
    <font>
      <sz val="9"/>
      <name val="Arial"/>
      <family val="2"/>
    </font>
    <font>
      <sz val="8.5"/>
      <name val="Arial"/>
      <family val="2"/>
    </font>
    <font>
      <b/>
      <sz val="10.5"/>
      <color indexed="8"/>
      <name val="Calibri"/>
      <family val="3"/>
    </font>
    <font>
      <sz val="10.5"/>
      <color indexed="8"/>
      <name val="Calibri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20" borderId="1" applyNumberFormat="0" applyFont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4" fillId="28" borderId="2" applyNumberFormat="0" applyAlignment="0" applyProtection="0"/>
    <xf numFmtId="0" fontId="45" fillId="28" borderId="3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9" fontId="1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31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right" vertical="center"/>
      <protection locked="0"/>
    </xf>
    <xf numFmtId="4" fontId="4" fillId="0" borderId="10" xfId="0" applyNumberFormat="1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 applyProtection="1">
      <alignment horizontal="right" vertical="center" shrinkToFit="1"/>
      <protection locked="0"/>
    </xf>
    <xf numFmtId="0" fontId="2" fillId="0" borderId="11" xfId="0" applyFont="1" applyFill="1" applyBorder="1" applyAlignment="1" applyProtection="1">
      <alignment horizontal="right" vertical="center"/>
      <protection locked="0"/>
    </xf>
    <xf numFmtId="168" fontId="2" fillId="0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center"/>
      <protection locked="0"/>
    </xf>
    <xf numFmtId="4" fontId="3" fillId="0" borderId="15" xfId="0" applyNumberFormat="1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168" fontId="3" fillId="0" borderId="13" xfId="0" applyNumberFormat="1" applyFont="1" applyBorder="1" applyAlignment="1" applyProtection="1">
      <alignment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4" fontId="0" fillId="0" borderId="16" xfId="0" applyNumberFormat="1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4" fontId="0" fillId="0" borderId="17" xfId="0" applyNumberForma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168" fontId="0" fillId="0" borderId="16" xfId="0" applyNumberForma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right" vertical="center"/>
      <protection locked="0"/>
    </xf>
    <xf numFmtId="4" fontId="3" fillId="0" borderId="1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4" fontId="3" fillId="0" borderId="12" xfId="0" applyNumberFormat="1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168" fontId="3" fillId="0" borderId="10" xfId="0" applyNumberFormat="1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4" fontId="0" fillId="0" borderId="10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0" xfId="0" applyBorder="1" applyAlignment="1" applyProtection="1">
      <alignment shrinkToFit="1"/>
      <protection locked="0"/>
    </xf>
    <xf numFmtId="16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right"/>
      <protection locked="0"/>
    </xf>
    <xf numFmtId="4" fontId="0" fillId="0" borderId="16" xfId="0" applyNumberFormat="1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168" fontId="3" fillId="0" borderId="16" xfId="0" applyNumberFormat="1" applyFont="1" applyBorder="1" applyAlignment="1" applyProtection="1">
      <alignment/>
      <protection locked="0"/>
    </xf>
    <xf numFmtId="169" fontId="7" fillId="0" borderId="18" xfId="0" applyNumberFormat="1" applyFont="1" applyFill="1" applyBorder="1" applyAlignment="1" applyProtection="1">
      <alignment horizontal="right" vertical="top"/>
      <protection locked="0"/>
    </xf>
    <xf numFmtId="4" fontId="3" fillId="0" borderId="18" xfId="0" applyNumberFormat="1" applyFont="1" applyBorder="1" applyAlignment="1" applyProtection="1">
      <alignment/>
      <protection locked="0"/>
    </xf>
    <xf numFmtId="0" fontId="7" fillId="0" borderId="18" xfId="0" applyFont="1" applyFill="1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168" fontId="0" fillId="0" borderId="18" xfId="0" applyNumberFormat="1" applyBorder="1" applyAlignment="1" applyProtection="1">
      <alignment/>
      <protection locked="0"/>
    </xf>
    <xf numFmtId="169" fontId="7" fillId="0" borderId="10" xfId="0" applyNumberFormat="1" applyFont="1" applyFill="1" applyBorder="1" applyAlignment="1" applyProtection="1">
      <alignment horizontal="right" vertical="top"/>
      <protection locked="0"/>
    </xf>
    <xf numFmtId="4" fontId="3" fillId="0" borderId="10" xfId="0" applyNumberFormat="1" applyFont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168" fontId="3" fillId="0" borderId="10" xfId="0" applyNumberFormat="1" applyFont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left" vertical="top"/>
      <protection locked="0"/>
    </xf>
    <xf numFmtId="4" fontId="0" fillId="0" borderId="10" xfId="0" applyNumberFormat="1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right" vertical="center"/>
      <protection locked="0"/>
    </xf>
    <xf numFmtId="0" fontId="7" fillId="0" borderId="10" xfId="0" applyFont="1" applyFill="1" applyBorder="1" applyAlignment="1" applyProtection="1">
      <alignment horizontal="left" vertical="top"/>
      <protection locked="0"/>
    </xf>
    <xf numFmtId="168" fontId="0" fillId="0" borderId="10" xfId="0" applyNumberFormat="1" applyBorder="1" applyAlignment="1" applyProtection="1">
      <alignment horizontal="right"/>
      <protection locked="0"/>
    </xf>
    <xf numFmtId="4" fontId="3" fillId="0" borderId="10" xfId="0" applyNumberFormat="1" applyFont="1" applyBorder="1" applyAlignment="1" applyProtection="1">
      <alignment/>
      <protection locked="0"/>
    </xf>
    <xf numFmtId="4" fontId="0" fillId="0" borderId="10" xfId="0" applyNumberFormat="1" applyFont="1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 horizontal="left" vertical="top"/>
      <protection locked="0"/>
    </xf>
    <xf numFmtId="0" fontId="0" fillId="0" borderId="10" xfId="0" applyFont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right"/>
      <protection locked="0"/>
    </xf>
    <xf numFmtId="4" fontId="0" fillId="0" borderId="16" xfId="0" applyNumberFormat="1" applyBorder="1" applyAlignment="1" applyProtection="1">
      <alignment/>
      <protection locked="0"/>
    </xf>
    <xf numFmtId="0" fontId="9" fillId="0" borderId="16" xfId="0" applyFont="1" applyFill="1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3" fillId="0" borderId="13" xfId="0" applyFont="1" applyBorder="1" applyAlignment="1" applyProtection="1">
      <alignment horizontal="right"/>
      <protection locked="0"/>
    </xf>
    <xf numFmtId="4" fontId="3" fillId="0" borderId="13" xfId="0" applyNumberFormat="1" applyFont="1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4" fontId="0" fillId="0" borderId="13" xfId="0" applyNumberFormat="1" applyBorder="1" applyAlignment="1" applyProtection="1">
      <alignment/>
      <protection locked="0"/>
    </xf>
    <xf numFmtId="168" fontId="0" fillId="0" borderId="13" xfId="0" applyNumberFormat="1" applyBorder="1" applyAlignment="1" applyProtection="1">
      <alignment/>
      <protection locked="0"/>
    </xf>
    <xf numFmtId="16" fontId="0" fillId="0" borderId="10" xfId="0" applyNumberFormat="1" applyFont="1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 horizontal="center" vertical="top"/>
      <protection locked="0"/>
    </xf>
    <xf numFmtId="169" fontId="1" fillId="0" borderId="10" xfId="0" applyNumberFormat="1" applyFont="1" applyFill="1" applyBorder="1" applyAlignment="1" applyProtection="1">
      <alignment horizontal="right" vertical="top"/>
      <protection locked="0"/>
    </xf>
    <xf numFmtId="169" fontId="1" fillId="0" borderId="16" xfId="0" applyNumberFormat="1" applyFont="1" applyFill="1" applyBorder="1" applyAlignment="1" applyProtection="1">
      <alignment horizontal="right" vertical="top"/>
      <protection locked="0"/>
    </xf>
    <xf numFmtId="0" fontId="1" fillId="0" borderId="16" xfId="0" applyFont="1" applyFill="1" applyBorder="1" applyAlignment="1" applyProtection="1">
      <alignment horizontal="left" vertical="top"/>
      <protection locked="0"/>
    </xf>
    <xf numFmtId="0" fontId="0" fillId="0" borderId="13" xfId="0" applyFont="1" applyBorder="1" applyAlignment="1" applyProtection="1">
      <alignment/>
      <protection locked="0"/>
    </xf>
    <xf numFmtId="169" fontId="1" fillId="0" borderId="13" xfId="0" applyNumberFormat="1" applyFont="1" applyFill="1" applyBorder="1" applyAlignment="1" applyProtection="1">
      <alignment horizontal="right" vertical="top"/>
      <protection locked="0"/>
    </xf>
    <xf numFmtId="0" fontId="9" fillId="0" borderId="13" xfId="0" applyFont="1" applyFill="1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shrinkToFit="1"/>
      <protection locked="0"/>
    </xf>
    <xf numFmtId="169" fontId="7" fillId="0" borderId="13" xfId="0" applyNumberFormat="1" applyFont="1" applyFill="1" applyBorder="1" applyAlignment="1" applyProtection="1">
      <alignment horizontal="right" vertical="top"/>
      <protection locked="0"/>
    </xf>
    <xf numFmtId="0" fontId="9" fillId="0" borderId="13" xfId="0" applyFont="1" applyFill="1" applyBorder="1" applyAlignment="1" applyProtection="1">
      <alignment horizontal="center" vertical="top"/>
      <protection locked="0"/>
    </xf>
    <xf numFmtId="4" fontId="0" fillId="0" borderId="12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4" fontId="3" fillId="0" borderId="13" xfId="0" applyNumberFormat="1" applyFont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 horizontal="left" vertical="top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/>
      <protection locked="0"/>
    </xf>
    <xf numFmtId="168" fontId="3" fillId="0" borderId="13" xfId="0" applyNumberFormat="1" applyFont="1" applyBorder="1" applyAlignment="1" applyProtection="1">
      <alignment/>
      <protection locked="0"/>
    </xf>
    <xf numFmtId="0" fontId="0" fillId="0" borderId="16" xfId="0" applyBorder="1" applyAlignment="1" applyProtection="1">
      <alignment shrinkToFit="1"/>
      <protection locked="0"/>
    </xf>
    <xf numFmtId="0" fontId="8" fillId="0" borderId="10" xfId="0" applyFont="1" applyFill="1" applyBorder="1" applyAlignment="1" applyProtection="1">
      <alignment horizontal="center" vertical="top"/>
      <protection locked="0"/>
    </xf>
    <xf numFmtId="0" fontId="1" fillId="0" borderId="13" xfId="0" applyFont="1" applyFill="1" applyBorder="1" applyAlignment="1" applyProtection="1">
      <alignment horizontal="left" vertical="top"/>
      <protection locked="0"/>
    </xf>
    <xf numFmtId="0" fontId="9" fillId="0" borderId="13" xfId="0" applyFont="1" applyFill="1" applyBorder="1" applyAlignment="1" applyProtection="1">
      <alignment horizontal="right" vertical="top"/>
      <protection locked="0"/>
    </xf>
    <xf numFmtId="0" fontId="8" fillId="0" borderId="13" xfId="0" applyFont="1" applyFill="1" applyBorder="1" applyAlignment="1" applyProtection="1">
      <alignment horizontal="left" vertical="top"/>
      <protection locked="0"/>
    </xf>
    <xf numFmtId="0" fontId="8" fillId="0" borderId="13" xfId="0" applyFont="1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0" fillId="0" borderId="0" xfId="0" applyAlignment="1" applyProtection="1">
      <alignment horizontal="center" vertical="top" wrapText="1"/>
      <protection locked="0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9" fillId="0" borderId="19" xfId="0" applyFont="1" applyFill="1" applyBorder="1" applyAlignment="1" applyProtection="1">
      <alignment horizontal="left" vertical="top"/>
      <protection locked="0"/>
    </xf>
    <xf numFmtId="49" fontId="3" fillId="0" borderId="0" xfId="0" applyNumberFormat="1" applyFont="1" applyAlignment="1" applyProtection="1">
      <alignment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right"/>
      <protection locked="0"/>
    </xf>
    <xf numFmtId="0" fontId="3" fillId="0" borderId="13" xfId="0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1" fillId="0" borderId="18" xfId="0" applyFont="1" applyBorder="1" applyAlignment="1" applyProtection="1">
      <alignment/>
      <protection locked="0"/>
    </xf>
    <xf numFmtId="0" fontId="14" fillId="0" borderId="18" xfId="0" applyFont="1" applyFill="1" applyBorder="1" applyAlignment="1" applyProtection="1">
      <alignment horizontal="left" vertical="top"/>
      <protection locked="0"/>
    </xf>
    <xf numFmtId="169" fontId="1" fillId="0" borderId="10" xfId="0" applyNumberFormat="1" applyFont="1" applyFill="1" applyBorder="1" applyAlignment="1" applyProtection="1">
      <alignment horizontal="right" vertical="top"/>
      <protection locked="0"/>
    </xf>
    <xf numFmtId="4" fontId="0" fillId="0" borderId="10" xfId="0" applyNumberFormat="1" applyFont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left" vertical="top"/>
      <protection locked="0"/>
    </xf>
    <xf numFmtId="0" fontId="11" fillId="0" borderId="18" xfId="0" applyFont="1" applyBorder="1" applyAlignment="1" applyProtection="1">
      <alignment horizontal="right"/>
      <protection locked="0"/>
    </xf>
    <xf numFmtId="0" fontId="7" fillId="0" borderId="10" xfId="0" applyFont="1" applyFill="1" applyBorder="1" applyAlignment="1" applyProtection="1">
      <alignment horizontal="left" vertical="top"/>
      <protection locked="0"/>
    </xf>
    <xf numFmtId="169" fontId="7" fillId="0" borderId="16" xfId="0" applyNumberFormat="1" applyFont="1" applyFill="1" applyBorder="1" applyAlignment="1" applyProtection="1">
      <alignment horizontal="right" vertical="top"/>
      <protection locked="0"/>
    </xf>
    <xf numFmtId="0" fontId="16" fillId="0" borderId="20" xfId="0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4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shrinkToFit="1"/>
      <protection locked="0"/>
    </xf>
    <xf numFmtId="168" fontId="0" fillId="0" borderId="10" xfId="0" applyNumberFormat="1" applyFont="1" applyBorder="1" applyAlignment="1" applyProtection="1">
      <alignment/>
      <protection locked="0"/>
    </xf>
    <xf numFmtId="4" fontId="0" fillId="0" borderId="1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21" xfId="0" applyBorder="1" applyAlignment="1" applyProtection="1">
      <alignment horizontal="right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 shrinkToFit="1"/>
      <protection locked="0"/>
    </xf>
    <xf numFmtId="4" fontId="0" fillId="0" borderId="22" xfId="0" applyNumberFormat="1" applyBorder="1" applyAlignment="1" applyProtection="1">
      <alignment/>
      <protection locked="0"/>
    </xf>
    <xf numFmtId="0" fontId="9" fillId="0" borderId="22" xfId="0" applyFont="1" applyFill="1" applyBorder="1" applyAlignment="1" applyProtection="1">
      <alignment horizontal="left" vertical="top"/>
      <protection locked="0"/>
    </xf>
    <xf numFmtId="0" fontId="0" fillId="0" borderId="22" xfId="0" applyBorder="1" applyAlignment="1" applyProtection="1">
      <alignment/>
      <protection locked="0"/>
    </xf>
    <xf numFmtId="168" fontId="0" fillId="0" borderId="22" xfId="0" applyNumberFormat="1" applyBorder="1" applyAlignment="1" applyProtection="1">
      <alignment/>
      <protection locked="0"/>
    </xf>
    <xf numFmtId="169" fontId="1" fillId="0" borderId="22" xfId="0" applyNumberFormat="1" applyFont="1" applyFill="1" applyBorder="1" applyAlignment="1" applyProtection="1">
      <alignment horizontal="right" vertical="top"/>
      <protection locked="0"/>
    </xf>
    <xf numFmtId="0" fontId="0" fillId="0" borderId="16" xfId="0" applyFont="1" applyBorder="1" applyAlignment="1" applyProtection="1">
      <alignment/>
      <protection locked="0"/>
    </xf>
    <xf numFmtId="0" fontId="3" fillId="0" borderId="21" xfId="0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37" fillId="0" borderId="23" xfId="0" applyFont="1" applyBorder="1" applyAlignment="1" applyProtection="1">
      <alignment horizontal="left" vertical="center"/>
      <protection locked="0"/>
    </xf>
    <xf numFmtId="49" fontId="3" fillId="0" borderId="16" xfId="0" applyNumberFormat="1" applyFont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38" fillId="0" borderId="12" xfId="0" applyFont="1" applyBorder="1" applyAlignment="1" applyProtection="1">
      <alignment horizontal="center"/>
      <protection locked="0"/>
    </xf>
    <xf numFmtId="0" fontId="37" fillId="0" borderId="12" xfId="0" applyFont="1" applyBorder="1" applyAlignment="1" applyProtection="1">
      <alignment/>
      <protection locked="0"/>
    </xf>
    <xf numFmtId="0" fontId="37" fillId="0" borderId="10" xfId="0" applyFont="1" applyBorder="1" applyAlignment="1" applyProtection="1">
      <alignment shrinkToFit="1"/>
      <protection locked="0"/>
    </xf>
    <xf numFmtId="168" fontId="37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4" fontId="39" fillId="0" borderId="10" xfId="0" applyNumberFormat="1" applyFont="1" applyBorder="1" applyAlignment="1" applyProtection="1">
      <alignment/>
      <protection locked="0"/>
    </xf>
    <xf numFmtId="169" fontId="1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22" xfId="0" applyFont="1" applyBorder="1" applyAlignment="1" applyProtection="1">
      <alignment/>
      <protection locked="0"/>
    </xf>
    <xf numFmtId="0" fontId="9" fillId="0" borderId="22" xfId="0" applyFont="1" applyFill="1" applyBorder="1" applyAlignment="1" applyProtection="1">
      <alignment horizontal="center" vertical="top"/>
      <protection locked="0"/>
    </xf>
    <xf numFmtId="0" fontId="7" fillId="0" borderId="16" xfId="0" applyFont="1" applyFill="1" applyBorder="1" applyAlignment="1" applyProtection="1">
      <alignment horizontal="left" vertical="top"/>
      <protection locked="0"/>
    </xf>
    <xf numFmtId="0" fontId="0" fillId="0" borderId="21" xfId="0" applyFont="1" applyBorder="1" applyAlignment="1" applyProtection="1">
      <alignment wrapText="1"/>
      <protection locked="0"/>
    </xf>
    <xf numFmtId="4" fontId="0" fillId="0" borderId="22" xfId="0" applyNumberFormat="1" applyBorder="1" applyAlignment="1" applyProtection="1">
      <alignment/>
      <protection locked="0"/>
    </xf>
    <xf numFmtId="0" fontId="37" fillId="0" borderId="22" xfId="0" applyFont="1" applyBorder="1" applyAlignment="1" applyProtection="1">
      <alignment shrinkToFit="1"/>
      <protection locked="0"/>
    </xf>
    <xf numFmtId="49" fontId="3" fillId="0" borderId="10" xfId="0" applyNumberFormat="1" applyFont="1" applyBorder="1" applyAlignment="1" applyProtection="1">
      <alignment horizontal="center"/>
      <protection locked="0"/>
    </xf>
    <xf numFmtId="14" fontId="0" fillId="0" borderId="10" xfId="0" applyNumberFormat="1" applyFont="1" applyBorder="1" applyAlignment="1" applyProtection="1">
      <alignment/>
      <protection locked="0"/>
    </xf>
    <xf numFmtId="14" fontId="40" fillId="0" borderId="10" xfId="0" applyNumberFormat="1" applyFont="1" applyBorder="1" applyAlignment="1" applyProtection="1">
      <alignment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/>
      <protection locked="0"/>
    </xf>
    <xf numFmtId="4" fontId="0" fillId="0" borderId="10" xfId="0" applyNumberFormat="1" applyFont="1" applyBorder="1" applyAlignment="1" applyProtection="1">
      <alignment horizontal="right"/>
      <protection locked="0"/>
    </xf>
    <xf numFmtId="4" fontId="0" fillId="0" borderId="10" xfId="0" applyNumberFormat="1" applyBorder="1" applyAlignment="1" applyProtection="1">
      <alignment horizontal="right"/>
      <protection locked="0"/>
    </xf>
    <xf numFmtId="16" fontId="0" fillId="0" borderId="22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0" fontId="1" fillId="0" borderId="22" xfId="0" applyFont="1" applyFill="1" applyBorder="1" applyAlignment="1" applyProtection="1">
      <alignment horizontal="left" vertical="top"/>
      <protection locked="0"/>
    </xf>
    <xf numFmtId="0" fontId="58" fillId="33" borderId="10" xfId="0" applyFont="1" applyFill="1" applyBorder="1" applyAlignment="1" applyProtection="1">
      <alignment/>
      <protection locked="0"/>
    </xf>
    <xf numFmtId="169" fontId="55" fillId="33" borderId="10" xfId="0" applyNumberFormat="1" applyFont="1" applyFill="1" applyBorder="1" applyAlignment="1" applyProtection="1">
      <alignment horizontal="right" vertical="top"/>
      <protection locked="0"/>
    </xf>
    <xf numFmtId="4" fontId="58" fillId="33" borderId="10" xfId="0" applyNumberFormat="1" applyFont="1" applyFill="1" applyBorder="1" applyAlignment="1" applyProtection="1">
      <alignment/>
      <protection locked="0"/>
    </xf>
    <xf numFmtId="0" fontId="55" fillId="33" borderId="10" xfId="0" applyFont="1" applyFill="1" applyBorder="1" applyAlignment="1" applyProtection="1">
      <alignment horizontal="left" vertical="top"/>
      <protection locked="0"/>
    </xf>
    <xf numFmtId="0" fontId="58" fillId="33" borderId="10" xfId="0" applyFont="1" applyFill="1" applyBorder="1" applyAlignment="1" applyProtection="1">
      <alignment horizontal="center"/>
      <protection locked="0"/>
    </xf>
    <xf numFmtId="168" fontId="58" fillId="33" borderId="10" xfId="0" applyNumberFormat="1" applyFont="1" applyFill="1" applyBorder="1" applyAlignment="1" applyProtection="1">
      <alignment/>
      <protection locked="0"/>
    </xf>
    <xf numFmtId="49" fontId="0" fillId="0" borderId="24" xfId="0" applyNumberFormat="1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shrinkToFit="1"/>
      <protection locked="0"/>
    </xf>
    <xf numFmtId="0" fontId="0" fillId="0" borderId="0" xfId="0" applyFont="1" applyAlignment="1" applyProtection="1">
      <alignment vertical="top"/>
      <protection locked="0"/>
    </xf>
    <xf numFmtId="169" fontId="7" fillId="0" borderId="22" xfId="0" applyNumberFormat="1" applyFont="1" applyFill="1" applyBorder="1" applyAlignment="1" applyProtection="1">
      <alignment horizontal="right" vertical="top"/>
      <protection locked="0"/>
    </xf>
    <xf numFmtId="0" fontId="7" fillId="0" borderId="22" xfId="0" applyFont="1" applyFill="1" applyBorder="1" applyAlignment="1" applyProtection="1">
      <alignment horizontal="left" vertical="top"/>
      <protection locked="0"/>
    </xf>
    <xf numFmtId="0" fontId="0" fillId="0" borderId="22" xfId="0" applyBorder="1" applyAlignment="1" applyProtection="1">
      <alignment horizontal="center"/>
      <protection locked="0"/>
    </xf>
    <xf numFmtId="14" fontId="0" fillId="0" borderId="22" xfId="0" applyNumberFormat="1" applyFont="1" applyBorder="1" applyAlignment="1" applyProtection="1">
      <alignment/>
      <protection locked="0"/>
    </xf>
    <xf numFmtId="0" fontId="3" fillId="0" borderId="25" xfId="0" applyFont="1" applyBorder="1" applyAlignment="1" applyProtection="1">
      <alignment/>
      <protection locked="0"/>
    </xf>
    <xf numFmtId="169" fontId="7" fillId="0" borderId="25" xfId="0" applyNumberFormat="1" applyFont="1" applyFill="1" applyBorder="1" applyAlignment="1" applyProtection="1">
      <alignment horizontal="right" vertical="top"/>
      <protection locked="0"/>
    </xf>
    <xf numFmtId="4" fontId="3" fillId="0" borderId="25" xfId="0" applyNumberFormat="1" applyFont="1" applyBorder="1" applyAlignment="1" applyProtection="1">
      <alignment/>
      <protection locked="0"/>
    </xf>
    <xf numFmtId="0" fontId="15" fillId="0" borderId="25" xfId="0" applyFont="1" applyBorder="1" applyAlignment="1" applyProtection="1">
      <alignment/>
      <protection locked="0"/>
    </xf>
    <xf numFmtId="0" fontId="8" fillId="0" borderId="25" xfId="0" applyFont="1" applyFill="1" applyBorder="1" applyAlignment="1" applyProtection="1">
      <alignment horizontal="center" vertical="top"/>
      <protection locked="0"/>
    </xf>
    <xf numFmtId="4" fontId="0" fillId="0" borderId="25" xfId="0" applyNumberFormat="1" applyFont="1" applyBorder="1" applyAlignment="1" applyProtection="1">
      <alignment/>
      <protection locked="0"/>
    </xf>
    <xf numFmtId="0" fontId="0" fillId="0" borderId="25" xfId="0" applyFont="1" applyBorder="1" applyAlignment="1" applyProtection="1">
      <alignment/>
      <protection locked="0"/>
    </xf>
    <xf numFmtId="168" fontId="3" fillId="0" borderId="25" xfId="0" applyNumberFormat="1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20" fillId="0" borderId="10" xfId="0" applyFont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 horizontal="left" vertical="top"/>
      <protection locked="0"/>
    </xf>
    <xf numFmtId="0" fontId="22" fillId="0" borderId="10" xfId="0" applyFont="1" applyFill="1" applyBorder="1" applyAlignment="1" applyProtection="1">
      <alignment horizontal="left" vertical="top"/>
      <protection locked="0"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3" fillId="34" borderId="16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/>
      <protection locked="0"/>
    </xf>
    <xf numFmtId="0" fontId="3" fillId="35" borderId="15" xfId="0" applyFont="1" applyFill="1" applyBorder="1" applyAlignment="1" applyProtection="1">
      <alignment horizontal="center" vertical="center"/>
      <protection locked="0"/>
    </xf>
    <xf numFmtId="0" fontId="3" fillId="35" borderId="26" xfId="0" applyFont="1" applyFill="1" applyBorder="1" applyAlignment="1" applyProtection="1">
      <alignment horizontal="center" vertical="center"/>
      <protection locked="0"/>
    </xf>
    <xf numFmtId="0" fontId="3" fillId="35" borderId="14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top"/>
      <protection locked="0"/>
    </xf>
    <xf numFmtId="0" fontId="4" fillId="0" borderId="27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2" fillId="34" borderId="13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34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2" fillId="34" borderId="13" xfId="0" applyFont="1" applyFill="1" applyBorder="1" applyAlignment="1" applyProtection="1">
      <alignment horizontal="center" vertical="center" wrapText="1" shrinkToFit="1"/>
      <protection locked="0"/>
    </xf>
    <xf numFmtId="0" fontId="2" fillId="34" borderId="10" xfId="0" applyFont="1" applyFill="1" applyBorder="1" applyAlignment="1" applyProtection="1">
      <alignment horizontal="center" vertical="center" wrapText="1" shrinkToFit="1"/>
      <protection locked="0"/>
    </xf>
    <xf numFmtId="0" fontId="2" fillId="34" borderId="16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 applyProtection="1">
      <alignment horizontal="center" vertical="top"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34" borderId="13" xfId="0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4" fillId="34" borderId="16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9"/>
  <sheetViews>
    <sheetView tabSelected="1" workbookViewId="0" topLeftCell="A1">
      <selection activeCell="H2" sqref="H2"/>
    </sheetView>
  </sheetViews>
  <sheetFormatPr defaultColWidth="9.140625" defaultRowHeight="12.75"/>
  <cols>
    <col min="1" max="1" width="7.28125" style="1" customWidth="1"/>
    <col min="2" max="2" width="9.140625" style="2" customWidth="1"/>
    <col min="3" max="3" width="11.7109375" style="1" customWidth="1"/>
    <col min="4" max="4" width="31.00390625" style="1" customWidth="1"/>
    <col min="5" max="5" width="12.7109375" style="1" customWidth="1"/>
    <col min="6" max="6" width="16.140625" style="1" customWidth="1"/>
    <col min="7" max="7" width="18.00390625" style="1" customWidth="1"/>
    <col min="8" max="9" width="9.140625" style="1" customWidth="1"/>
    <col min="10" max="10" width="9.57421875" style="1" customWidth="1"/>
    <col min="11" max="11" width="9.140625" style="1" customWidth="1"/>
    <col min="12" max="12" width="10.140625" style="1" bestFit="1" customWidth="1"/>
    <col min="13" max="16384" width="9.140625" style="1" customWidth="1"/>
  </cols>
  <sheetData>
    <row r="1" spans="1:8" ht="18.75" customHeight="1">
      <c r="A1" s="3" t="s">
        <v>95</v>
      </c>
      <c r="H1" s="167" t="s">
        <v>281</v>
      </c>
    </row>
    <row r="2" ht="18.75" customHeight="1">
      <c r="A2" s="3" t="s">
        <v>96</v>
      </c>
    </row>
    <row r="3" spans="1:3" ht="15.75">
      <c r="A3" s="3" t="s">
        <v>205</v>
      </c>
      <c r="B3" s="3"/>
      <c r="C3" s="3"/>
    </row>
    <row r="4" spans="1:3" ht="14.25" customHeight="1">
      <c r="A4" s="243"/>
      <c r="B4" s="243"/>
      <c r="C4" s="243"/>
    </row>
    <row r="5" spans="1:3" ht="15" customHeight="1">
      <c r="A5" s="243"/>
      <c r="B5" s="243"/>
      <c r="C5" s="243"/>
    </row>
    <row r="6" spans="1:3" ht="8.25" customHeight="1">
      <c r="A6" s="4"/>
      <c r="B6" s="5"/>
      <c r="C6" s="5"/>
    </row>
    <row r="7" spans="1:8" ht="15" customHeight="1">
      <c r="A7" s="4"/>
      <c r="B7" s="5"/>
      <c r="C7" s="237" t="s">
        <v>280</v>
      </c>
      <c r="D7" s="238"/>
      <c r="E7" s="238"/>
      <c r="F7" s="238"/>
      <c r="G7" s="238"/>
      <c r="H7" s="238"/>
    </row>
    <row r="8" spans="1:8" ht="15" customHeight="1">
      <c r="A8" s="4"/>
      <c r="B8" s="5"/>
      <c r="C8" s="238"/>
      <c r="D8" s="238"/>
      <c r="E8" s="238"/>
      <c r="F8" s="238"/>
      <c r="G8" s="238"/>
      <c r="H8" s="238"/>
    </row>
    <row r="9" spans="1:8" ht="15" customHeight="1">
      <c r="A9" s="4"/>
      <c r="B9" s="5"/>
      <c r="C9" s="238"/>
      <c r="D9" s="238"/>
      <c r="E9" s="238"/>
      <c r="F9" s="238"/>
      <c r="G9" s="238"/>
      <c r="H9" s="238"/>
    </row>
    <row r="10" spans="1:8" ht="15" customHeight="1">
      <c r="A10" s="4"/>
      <c r="B10" s="5"/>
      <c r="C10" s="123"/>
      <c r="D10" s="123"/>
      <c r="E10" s="123"/>
      <c r="F10" s="123"/>
      <c r="G10" s="123"/>
      <c r="H10" s="123"/>
    </row>
    <row r="11" spans="1:10" ht="12.75">
      <c r="A11" s="6"/>
      <c r="B11" s="6"/>
      <c r="C11" s="5"/>
      <c r="D11" s="5"/>
      <c r="E11" s="5"/>
      <c r="F11" s="5"/>
      <c r="G11" s="5"/>
      <c r="H11" s="5"/>
      <c r="I11" s="6"/>
      <c r="J11" s="6"/>
    </row>
    <row r="12" spans="1:10" ht="15.75" customHeight="1">
      <c r="A12" s="244" t="s">
        <v>263</v>
      </c>
      <c r="B12" s="244"/>
      <c r="C12" s="244"/>
      <c r="D12" s="244"/>
      <c r="E12" s="244"/>
      <c r="F12" s="244"/>
      <c r="G12" s="244"/>
      <c r="H12" s="244"/>
      <c r="I12" s="244"/>
      <c r="J12" s="244"/>
    </row>
    <row r="13" spans="1:10" ht="12.7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12.7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12.75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ht="12.75">
      <c r="A16" s="251"/>
      <c r="B16" s="251"/>
      <c r="C16" s="251"/>
      <c r="D16" s="251"/>
      <c r="E16" s="251"/>
      <c r="F16" s="251"/>
      <c r="G16" s="251"/>
      <c r="H16" s="251"/>
      <c r="I16" s="251"/>
      <c r="J16" s="251"/>
    </row>
    <row r="18" spans="1:11" s="7" customFormat="1" ht="12.75">
      <c r="A18" s="228" t="s">
        <v>222</v>
      </c>
      <c r="B18" s="229"/>
      <c r="C18" s="229"/>
      <c r="D18" s="229"/>
      <c r="E18" s="229"/>
      <c r="F18" s="229"/>
      <c r="G18" s="229"/>
      <c r="H18" s="229"/>
      <c r="I18" s="229"/>
      <c r="J18" s="230"/>
      <c r="K18" s="8"/>
    </row>
    <row r="19" spans="1:10" s="7" customFormat="1" ht="15" customHeight="1">
      <c r="A19" s="224" t="s">
        <v>0</v>
      </c>
      <c r="B19" s="224" t="s">
        <v>1</v>
      </c>
      <c r="C19" s="245" t="s">
        <v>252</v>
      </c>
      <c r="D19" s="248" t="s">
        <v>2</v>
      </c>
      <c r="E19" s="224" t="s">
        <v>3</v>
      </c>
      <c r="F19" s="224" t="s">
        <v>176</v>
      </c>
      <c r="G19" s="224" t="s">
        <v>4</v>
      </c>
      <c r="H19" s="239" t="s">
        <v>5</v>
      </c>
      <c r="I19" s="234" t="s">
        <v>6</v>
      </c>
      <c r="J19" s="234" t="s">
        <v>7</v>
      </c>
    </row>
    <row r="20" spans="1:10" s="7" customFormat="1" ht="15" customHeight="1">
      <c r="A20" s="225"/>
      <c r="B20" s="225"/>
      <c r="C20" s="246"/>
      <c r="D20" s="249"/>
      <c r="E20" s="225"/>
      <c r="F20" s="225"/>
      <c r="G20" s="225"/>
      <c r="H20" s="240"/>
      <c r="I20" s="235"/>
      <c r="J20" s="235"/>
    </row>
    <row r="21" spans="1:10" s="7" customFormat="1" ht="22.5" customHeight="1">
      <c r="A21" s="226"/>
      <c r="B21" s="226"/>
      <c r="C21" s="247"/>
      <c r="D21" s="250"/>
      <c r="E21" s="226"/>
      <c r="F21" s="226"/>
      <c r="G21" s="226"/>
      <c r="H21" s="241"/>
      <c r="I21" s="236"/>
      <c r="J21" s="236"/>
    </row>
    <row r="22" spans="1:10" s="7" customFormat="1" ht="16.5" customHeight="1">
      <c r="A22" s="9"/>
      <c r="B22" s="9">
        <v>321</v>
      </c>
      <c r="C22" s="10">
        <f>C23</f>
        <v>10890</v>
      </c>
      <c r="D22" s="11" t="s">
        <v>8</v>
      </c>
      <c r="E22" s="12"/>
      <c r="F22" s="13"/>
      <c r="G22" s="13"/>
      <c r="H22" s="14"/>
      <c r="I22" s="15"/>
      <c r="J22" s="16"/>
    </row>
    <row r="23" spans="1:10" s="7" customFormat="1" ht="16.5" customHeight="1">
      <c r="A23" s="17" t="s">
        <v>9</v>
      </c>
      <c r="B23" s="18">
        <v>3213</v>
      </c>
      <c r="C23" s="19">
        <f>C25+C24</f>
        <v>10890</v>
      </c>
      <c r="D23" s="20" t="s">
        <v>10</v>
      </c>
      <c r="E23" s="21"/>
      <c r="F23" s="22"/>
      <c r="G23" s="23"/>
      <c r="H23" s="24"/>
      <c r="I23" s="25"/>
      <c r="J23" s="26"/>
    </row>
    <row r="24" spans="1:10" s="7" customFormat="1" ht="12.75">
      <c r="A24" s="45" t="s">
        <v>11</v>
      </c>
      <c r="B24" s="46">
        <v>32131</v>
      </c>
      <c r="C24" s="47">
        <v>10890</v>
      </c>
      <c r="D24" s="124" t="s">
        <v>12</v>
      </c>
      <c r="E24" s="128"/>
      <c r="F24" s="48">
        <f>C24/1.25</f>
        <v>8712</v>
      </c>
      <c r="G24" s="49" t="s">
        <v>17</v>
      </c>
      <c r="H24" s="50" t="s">
        <v>18</v>
      </c>
      <c r="I24" s="50" t="s">
        <v>19</v>
      </c>
      <c r="J24" s="51"/>
    </row>
    <row r="25" spans="1:10" ht="12.75">
      <c r="A25" s="168" t="s">
        <v>155</v>
      </c>
      <c r="B25" s="27">
        <v>32132</v>
      </c>
      <c r="C25" s="28">
        <v>0</v>
      </c>
      <c r="D25" s="169" t="s">
        <v>156</v>
      </c>
      <c r="E25" s="29"/>
      <c r="F25" s="186">
        <f>C25/1.25</f>
        <v>0</v>
      </c>
      <c r="G25" s="31" t="s">
        <v>17</v>
      </c>
      <c r="H25" s="159" t="s">
        <v>18</v>
      </c>
      <c r="I25" s="159" t="s">
        <v>19</v>
      </c>
      <c r="J25" s="33"/>
    </row>
    <row r="26" spans="1:10" s="7" customFormat="1" ht="12.75">
      <c r="A26" s="34"/>
      <c r="B26" s="35">
        <v>322</v>
      </c>
      <c r="C26" s="36">
        <f>SUM(C27+C38+C62+C67+C72+C76)</f>
        <v>2530162</v>
      </c>
      <c r="D26" s="37" t="s">
        <v>13</v>
      </c>
      <c r="E26" s="38"/>
      <c r="F26" s="39"/>
      <c r="G26" s="40"/>
      <c r="H26" s="41"/>
      <c r="I26" s="42"/>
      <c r="J26" s="43"/>
    </row>
    <row r="27" spans="1:10" ht="12.75">
      <c r="A27" s="17" t="s">
        <v>14</v>
      </c>
      <c r="B27" s="18">
        <v>3221</v>
      </c>
      <c r="C27" s="19">
        <f>SUM(C28:C37)</f>
        <v>411777</v>
      </c>
      <c r="D27" s="44" t="s">
        <v>15</v>
      </c>
      <c r="E27" s="127"/>
      <c r="F27" s="22"/>
      <c r="G27" s="23"/>
      <c r="H27" s="24"/>
      <c r="I27" s="24"/>
      <c r="J27" s="26"/>
    </row>
    <row r="28" spans="1:10" ht="15" customHeight="1">
      <c r="A28" s="45" t="s">
        <v>16</v>
      </c>
      <c r="B28" s="46">
        <v>32211</v>
      </c>
      <c r="C28" s="47">
        <v>21011</v>
      </c>
      <c r="D28" s="124" t="s">
        <v>93</v>
      </c>
      <c r="E28" s="128"/>
      <c r="F28" s="48">
        <f aca="true" t="shared" si="0" ref="F28:F33">C28/1.25</f>
        <v>16808.8</v>
      </c>
      <c r="G28" s="49" t="s">
        <v>17</v>
      </c>
      <c r="H28" s="50" t="s">
        <v>18</v>
      </c>
      <c r="I28" s="50" t="s">
        <v>19</v>
      </c>
      <c r="J28" s="51"/>
    </row>
    <row r="29" spans="1:10" ht="15" customHeight="1">
      <c r="A29" s="45" t="s">
        <v>20</v>
      </c>
      <c r="B29" s="46">
        <v>32212</v>
      </c>
      <c r="C29" s="47">
        <v>6803</v>
      </c>
      <c r="D29" s="124" t="s">
        <v>21</v>
      </c>
      <c r="E29" s="128"/>
      <c r="F29" s="48">
        <f t="shared" si="0"/>
        <v>5442.4</v>
      </c>
      <c r="G29" s="49" t="s">
        <v>17</v>
      </c>
      <c r="H29" s="50" t="s">
        <v>18</v>
      </c>
      <c r="I29" s="50" t="s">
        <v>19</v>
      </c>
      <c r="J29" s="51"/>
    </row>
    <row r="30" spans="1:10" ht="15" customHeight="1">
      <c r="A30" s="179" t="s">
        <v>22</v>
      </c>
      <c r="B30" s="46">
        <v>32214</v>
      </c>
      <c r="C30" s="47">
        <v>13975</v>
      </c>
      <c r="D30" s="124" t="s">
        <v>165</v>
      </c>
      <c r="E30" s="128"/>
      <c r="F30" s="48">
        <f t="shared" si="0"/>
        <v>11180</v>
      </c>
      <c r="G30" s="49" t="s">
        <v>17</v>
      </c>
      <c r="H30" s="50" t="s">
        <v>18</v>
      </c>
      <c r="I30" s="50" t="s">
        <v>19</v>
      </c>
      <c r="J30" s="51"/>
    </row>
    <row r="31" spans="1:10" ht="15" customHeight="1">
      <c r="A31" s="179" t="s">
        <v>23</v>
      </c>
      <c r="B31" s="46">
        <v>32214</v>
      </c>
      <c r="C31" s="47">
        <v>18364</v>
      </c>
      <c r="D31" s="124" t="s">
        <v>166</v>
      </c>
      <c r="E31" s="128"/>
      <c r="F31" s="48">
        <f t="shared" si="0"/>
        <v>14691.2</v>
      </c>
      <c r="G31" s="49" t="s">
        <v>17</v>
      </c>
      <c r="H31" s="50" t="s">
        <v>18</v>
      </c>
      <c r="I31" s="50" t="s">
        <v>19</v>
      </c>
      <c r="J31" s="51"/>
    </row>
    <row r="32" spans="1:10" ht="15" customHeight="1">
      <c r="A32" s="179" t="s">
        <v>92</v>
      </c>
      <c r="B32" s="46">
        <v>32214</v>
      </c>
      <c r="C32" s="47">
        <v>85445</v>
      </c>
      <c r="D32" s="124" t="s">
        <v>167</v>
      </c>
      <c r="E32" s="128"/>
      <c r="F32" s="48">
        <f t="shared" si="0"/>
        <v>68356</v>
      </c>
      <c r="G32" s="49" t="s">
        <v>17</v>
      </c>
      <c r="H32" s="50" t="s">
        <v>18</v>
      </c>
      <c r="I32" s="50" t="s">
        <v>19</v>
      </c>
      <c r="J32" s="51"/>
    </row>
    <row r="33" spans="1:10" ht="15" customHeight="1">
      <c r="A33" s="179" t="s">
        <v>136</v>
      </c>
      <c r="B33" s="46">
        <v>32216</v>
      </c>
      <c r="C33" s="47">
        <v>35698</v>
      </c>
      <c r="D33" s="124" t="s">
        <v>164</v>
      </c>
      <c r="E33" s="128"/>
      <c r="F33" s="48">
        <f t="shared" si="0"/>
        <v>28558.4</v>
      </c>
      <c r="G33" s="49" t="s">
        <v>17</v>
      </c>
      <c r="H33" s="50" t="s">
        <v>18</v>
      </c>
      <c r="I33" s="50" t="s">
        <v>19</v>
      </c>
      <c r="J33" s="51"/>
    </row>
    <row r="34" spans="1:10" ht="15" customHeight="1">
      <c r="A34" s="177" t="s">
        <v>161</v>
      </c>
      <c r="B34" s="176">
        <v>32216</v>
      </c>
      <c r="C34" s="154">
        <v>13468</v>
      </c>
      <c r="D34" s="171" t="s">
        <v>159</v>
      </c>
      <c r="E34" s="172"/>
      <c r="F34" s="178">
        <f>C34/1.25</f>
        <v>10774.4</v>
      </c>
      <c r="G34" s="173" t="s">
        <v>17</v>
      </c>
      <c r="H34" s="174" t="s">
        <v>18</v>
      </c>
      <c r="I34" s="50" t="s">
        <v>19</v>
      </c>
      <c r="J34" s="175"/>
    </row>
    <row r="35" spans="1:10" ht="15" customHeight="1">
      <c r="A35" s="177" t="s">
        <v>162</v>
      </c>
      <c r="B35" s="176">
        <v>32216</v>
      </c>
      <c r="C35" s="154">
        <v>110610</v>
      </c>
      <c r="D35" s="171" t="s">
        <v>160</v>
      </c>
      <c r="E35" s="172"/>
      <c r="F35" s="178">
        <f>C35/1.25</f>
        <v>88488</v>
      </c>
      <c r="G35" s="173" t="s">
        <v>17</v>
      </c>
      <c r="H35" s="174" t="s">
        <v>18</v>
      </c>
      <c r="I35" s="50" t="s">
        <v>19</v>
      </c>
      <c r="J35" s="175"/>
    </row>
    <row r="36" spans="1:14" s="7" customFormat="1" ht="14.25" customHeight="1">
      <c r="A36" s="177" t="s">
        <v>163</v>
      </c>
      <c r="B36" s="176">
        <v>32216</v>
      </c>
      <c r="C36" s="154">
        <v>104910</v>
      </c>
      <c r="D36" s="171" t="s">
        <v>94</v>
      </c>
      <c r="E36" s="177"/>
      <c r="F36" s="178">
        <f>C36/1.05</f>
        <v>99914.28571428571</v>
      </c>
      <c r="G36" s="173" t="s">
        <v>17</v>
      </c>
      <c r="H36" s="174" t="s">
        <v>18</v>
      </c>
      <c r="I36" s="50" t="s">
        <v>19</v>
      </c>
      <c r="J36" s="175"/>
      <c r="N36" s="126"/>
    </row>
    <row r="37" spans="1:14" s="7" customFormat="1" ht="14.25" customHeight="1">
      <c r="A37" s="148" t="s">
        <v>168</v>
      </c>
      <c r="B37" s="130">
        <v>32219</v>
      </c>
      <c r="C37" s="54">
        <v>1493</v>
      </c>
      <c r="D37" s="125" t="s">
        <v>181</v>
      </c>
      <c r="E37" s="170"/>
      <c r="F37" s="30">
        <f>C37/1.25</f>
        <v>1194.4</v>
      </c>
      <c r="G37" s="165" t="s">
        <v>17</v>
      </c>
      <c r="H37" s="187" t="s">
        <v>18</v>
      </c>
      <c r="I37" s="50" t="s">
        <v>19</v>
      </c>
      <c r="J37" s="56"/>
      <c r="N37" s="126"/>
    </row>
    <row r="38" spans="1:10" ht="15" customHeight="1">
      <c r="A38" s="150" t="s">
        <v>25</v>
      </c>
      <c r="B38" s="57">
        <v>3222</v>
      </c>
      <c r="C38" s="58">
        <f>SUM(C39+C57)</f>
        <v>1228930</v>
      </c>
      <c r="D38" s="59" t="s">
        <v>26</v>
      </c>
      <c r="E38" s="60"/>
      <c r="F38" s="61"/>
      <c r="G38" s="62"/>
      <c r="H38" s="32"/>
      <c r="I38" s="62"/>
      <c r="J38" s="63"/>
    </row>
    <row r="39" spans="1:10" ht="15" customHeight="1">
      <c r="A39" s="149" t="s">
        <v>27</v>
      </c>
      <c r="B39" s="64">
        <v>32224</v>
      </c>
      <c r="C39" s="65">
        <f>SUM(C40+C41+C45+C48)</f>
        <v>1093507</v>
      </c>
      <c r="D39" s="66" t="s">
        <v>28</v>
      </c>
      <c r="E39" s="67"/>
      <c r="F39" s="65"/>
      <c r="G39" s="68"/>
      <c r="H39" s="68"/>
      <c r="I39" s="68"/>
      <c r="J39" s="69"/>
    </row>
    <row r="40" spans="1:10" ht="15" customHeight="1">
      <c r="A40" s="191" t="s">
        <v>197</v>
      </c>
      <c r="B40" s="35"/>
      <c r="C40" s="65">
        <v>187481</v>
      </c>
      <c r="D40" s="70" t="s">
        <v>29</v>
      </c>
      <c r="E40" s="205" t="s">
        <v>242</v>
      </c>
      <c r="F40" s="65">
        <f>76310+87710</f>
        <v>164020</v>
      </c>
      <c r="G40" s="220" t="s">
        <v>248</v>
      </c>
      <c r="H40" s="41" t="s">
        <v>24</v>
      </c>
      <c r="I40" s="41" t="s">
        <v>216</v>
      </c>
      <c r="J40" s="190" t="s">
        <v>54</v>
      </c>
    </row>
    <row r="41" spans="1:10" ht="15">
      <c r="A41" s="191" t="s">
        <v>198</v>
      </c>
      <c r="B41" s="35"/>
      <c r="C41" s="79">
        <f>SUM(C42:C44)</f>
        <v>267640</v>
      </c>
      <c r="D41" s="66" t="s">
        <v>192</v>
      </c>
      <c r="E41" s="188" t="s">
        <v>226</v>
      </c>
      <c r="F41" s="79">
        <f>SUM(F42:F44)</f>
        <v>214112</v>
      </c>
      <c r="G41" s="41" t="s">
        <v>30</v>
      </c>
      <c r="H41" s="41"/>
      <c r="I41" s="41"/>
      <c r="J41" s="190"/>
    </row>
    <row r="42" spans="1:10" s="74" customFormat="1" ht="15" customHeight="1">
      <c r="A42" s="34"/>
      <c r="B42" s="76"/>
      <c r="C42" s="80">
        <v>175480</v>
      </c>
      <c r="D42" s="81" t="s">
        <v>193</v>
      </c>
      <c r="E42" s="204" t="s">
        <v>256</v>
      </c>
      <c r="F42" s="80">
        <f>C42/1.25</f>
        <v>140384</v>
      </c>
      <c r="G42" s="221" t="s">
        <v>254</v>
      </c>
      <c r="H42" s="82" t="s">
        <v>24</v>
      </c>
      <c r="I42" s="82" t="s">
        <v>255</v>
      </c>
      <c r="J42" s="180" t="s">
        <v>54</v>
      </c>
    </row>
    <row r="43" spans="1:10" ht="15" customHeight="1">
      <c r="A43" s="45"/>
      <c r="B43" s="46"/>
      <c r="C43" s="80">
        <v>68820</v>
      </c>
      <c r="D43" s="72" t="s">
        <v>207</v>
      </c>
      <c r="E43" s="204" t="s">
        <v>256</v>
      </c>
      <c r="F43" s="80">
        <f>C43/1.25</f>
        <v>55056</v>
      </c>
      <c r="G43" s="221" t="s">
        <v>254</v>
      </c>
      <c r="H43" s="82" t="s">
        <v>24</v>
      </c>
      <c r="I43" s="82" t="s">
        <v>255</v>
      </c>
      <c r="J43" s="180" t="s">
        <v>54</v>
      </c>
    </row>
    <row r="44" spans="1:12" ht="15" customHeight="1">
      <c r="A44" s="45"/>
      <c r="B44" s="46"/>
      <c r="C44" s="80">
        <v>23340</v>
      </c>
      <c r="D44" s="72" t="s">
        <v>206</v>
      </c>
      <c r="E44" s="204" t="s">
        <v>226</v>
      </c>
      <c r="F44" s="80">
        <f>C44/1.25</f>
        <v>18672</v>
      </c>
      <c r="G44" s="82" t="s">
        <v>30</v>
      </c>
      <c r="H44" s="82" t="s">
        <v>24</v>
      </c>
      <c r="I44" s="82" t="s">
        <v>182</v>
      </c>
      <c r="J44" s="180" t="s">
        <v>54</v>
      </c>
      <c r="L44" s="192"/>
    </row>
    <row r="45" spans="1:10" s="74" customFormat="1" ht="15" customHeight="1">
      <c r="A45" s="191" t="s">
        <v>199</v>
      </c>
      <c r="B45" s="76"/>
      <c r="C45" s="65">
        <f>SUM(C46:C47)</f>
        <v>106340</v>
      </c>
      <c r="D45" s="66" t="s">
        <v>31</v>
      </c>
      <c r="E45" s="205" t="s">
        <v>241</v>
      </c>
      <c r="F45" s="79">
        <f>SUM(F46:F47)</f>
        <v>96875.42857142857</v>
      </c>
      <c r="G45" s="220" t="s">
        <v>248</v>
      </c>
      <c r="H45" s="68"/>
      <c r="I45" s="68"/>
      <c r="J45" s="180"/>
    </row>
    <row r="46" spans="1:10" s="74" customFormat="1" ht="12.75">
      <c r="A46" s="75"/>
      <c r="B46" s="76"/>
      <c r="C46" s="80">
        <v>77460</v>
      </c>
      <c r="D46" s="81" t="s">
        <v>208</v>
      </c>
      <c r="E46" s="177"/>
      <c r="F46" s="71">
        <f>C46/1.05</f>
        <v>73771.42857142857</v>
      </c>
      <c r="G46" s="82" t="s">
        <v>248</v>
      </c>
      <c r="H46" s="82" t="s">
        <v>24</v>
      </c>
      <c r="I46" s="129" t="s">
        <v>210</v>
      </c>
      <c r="J46" s="180" t="s">
        <v>54</v>
      </c>
    </row>
    <row r="47" spans="1:10" s="74" customFormat="1" ht="12.75">
      <c r="A47" s="75"/>
      <c r="B47" s="76"/>
      <c r="C47" s="80">
        <v>28880</v>
      </c>
      <c r="D47" s="81" t="s">
        <v>209</v>
      </c>
      <c r="E47" s="67"/>
      <c r="F47" s="71">
        <f>C47/1.25</f>
        <v>23104</v>
      </c>
      <c r="G47" s="82" t="s">
        <v>248</v>
      </c>
      <c r="H47" s="82" t="s">
        <v>24</v>
      </c>
      <c r="I47" s="152" t="s">
        <v>210</v>
      </c>
      <c r="J47" s="180" t="s">
        <v>54</v>
      </c>
    </row>
    <row r="48" spans="1:10" ht="15" customHeight="1">
      <c r="A48" s="191" t="s">
        <v>200</v>
      </c>
      <c r="B48" s="35"/>
      <c r="C48" s="79">
        <f>SUM(C49:C55)</f>
        <v>532046</v>
      </c>
      <c r="D48" s="77" t="s">
        <v>98</v>
      </c>
      <c r="E48" s="73"/>
      <c r="F48" s="79">
        <f>SUM(F49:F55)</f>
        <v>425636.8</v>
      </c>
      <c r="G48" s="82" t="s">
        <v>17</v>
      </c>
      <c r="H48" s="52"/>
      <c r="I48" s="52"/>
      <c r="J48" s="51"/>
    </row>
    <row r="49" spans="1:10" ht="15" customHeight="1">
      <c r="A49" s="45"/>
      <c r="B49" s="46"/>
      <c r="C49" s="71">
        <v>113450</v>
      </c>
      <c r="D49" s="72" t="s">
        <v>202</v>
      </c>
      <c r="E49" s="73"/>
      <c r="F49" s="71">
        <f aca="true" t="shared" si="1" ref="F49:F55">C49/1.25</f>
        <v>90760</v>
      </c>
      <c r="G49" s="52" t="s">
        <v>17</v>
      </c>
      <c r="H49" s="50" t="s">
        <v>18</v>
      </c>
      <c r="I49" s="50" t="s">
        <v>19</v>
      </c>
      <c r="J49" s="78"/>
    </row>
    <row r="50" spans="1:10" ht="15" customHeight="1">
      <c r="A50" s="45"/>
      <c r="B50" s="46"/>
      <c r="C50" s="71">
        <v>88530</v>
      </c>
      <c r="D50" s="72" t="s">
        <v>203</v>
      </c>
      <c r="E50" s="73"/>
      <c r="F50" s="71">
        <f t="shared" si="1"/>
        <v>70824</v>
      </c>
      <c r="G50" s="52" t="s">
        <v>17</v>
      </c>
      <c r="H50" s="50" t="s">
        <v>18</v>
      </c>
      <c r="I50" s="50" t="s">
        <v>19</v>
      </c>
      <c r="J50" s="78"/>
    </row>
    <row r="51" spans="1:10" ht="12.75">
      <c r="A51" s="45"/>
      <c r="B51" s="46"/>
      <c r="C51" s="71">
        <v>65125</v>
      </c>
      <c r="D51" s="72" t="s">
        <v>194</v>
      </c>
      <c r="E51" s="73"/>
      <c r="F51" s="71">
        <f t="shared" si="1"/>
        <v>52100</v>
      </c>
      <c r="G51" s="52" t="s">
        <v>17</v>
      </c>
      <c r="H51" s="50" t="s">
        <v>18</v>
      </c>
      <c r="I51" s="50" t="s">
        <v>19</v>
      </c>
      <c r="J51" s="153"/>
    </row>
    <row r="52" spans="1:10" ht="12.75">
      <c r="A52" s="45"/>
      <c r="B52" s="46"/>
      <c r="C52" s="71">
        <v>27850</v>
      </c>
      <c r="D52" s="72" t="s">
        <v>195</v>
      </c>
      <c r="E52" s="73"/>
      <c r="F52" s="71">
        <f t="shared" si="1"/>
        <v>22280</v>
      </c>
      <c r="G52" s="52" t="s">
        <v>17</v>
      </c>
      <c r="H52" s="50" t="s">
        <v>18</v>
      </c>
      <c r="I52" s="50" t="s">
        <v>19</v>
      </c>
      <c r="J52" s="78"/>
    </row>
    <row r="53" spans="1:10" ht="12.75">
      <c r="A53" s="52"/>
      <c r="B53" s="53"/>
      <c r="C53" s="71">
        <v>94355</v>
      </c>
      <c r="D53" s="72" t="s">
        <v>196</v>
      </c>
      <c r="E53" s="73"/>
      <c r="F53" s="71">
        <f t="shared" si="1"/>
        <v>75484</v>
      </c>
      <c r="G53" s="52" t="s">
        <v>17</v>
      </c>
      <c r="H53" s="50" t="s">
        <v>18</v>
      </c>
      <c r="I53" s="50" t="s">
        <v>19</v>
      </c>
      <c r="J53" s="78"/>
    </row>
    <row r="54" spans="1:10" ht="12.75">
      <c r="A54" s="52"/>
      <c r="B54" s="53"/>
      <c r="C54" s="71">
        <v>26452</v>
      </c>
      <c r="D54" s="72" t="s">
        <v>32</v>
      </c>
      <c r="E54" s="73"/>
      <c r="F54" s="71">
        <f t="shared" si="1"/>
        <v>21161.6</v>
      </c>
      <c r="G54" s="52" t="s">
        <v>17</v>
      </c>
      <c r="H54" s="50" t="s">
        <v>18</v>
      </c>
      <c r="I54" s="50" t="s">
        <v>19</v>
      </c>
      <c r="J54" s="78"/>
    </row>
    <row r="55" spans="1:10" ht="12.75">
      <c r="A55" s="52"/>
      <c r="B55" s="53"/>
      <c r="C55" s="71">
        <v>116284</v>
      </c>
      <c r="D55" s="72" t="s">
        <v>201</v>
      </c>
      <c r="E55" s="73"/>
      <c r="F55" s="71">
        <f t="shared" si="1"/>
        <v>93027.2</v>
      </c>
      <c r="G55" s="52" t="s">
        <v>17</v>
      </c>
      <c r="H55" s="50" t="s">
        <v>18</v>
      </c>
      <c r="I55" s="50" t="s">
        <v>19</v>
      </c>
      <c r="J55" s="78"/>
    </row>
    <row r="56" spans="1:10" ht="12.75">
      <c r="A56" s="52"/>
      <c r="B56" s="53"/>
      <c r="C56" s="71"/>
      <c r="D56" s="72"/>
      <c r="E56" s="73"/>
      <c r="F56" s="71"/>
      <c r="G56" s="52"/>
      <c r="H56" s="50"/>
      <c r="I56" s="50"/>
      <c r="J56" s="78"/>
    </row>
    <row r="57" spans="1:10" ht="15" customHeight="1">
      <c r="A57" s="99" t="s">
        <v>33</v>
      </c>
      <c r="B57" s="89">
        <v>32229</v>
      </c>
      <c r="C57" s="90">
        <f>SUM(C58:C61)</f>
        <v>135423</v>
      </c>
      <c r="D57" s="131" t="s">
        <v>104</v>
      </c>
      <c r="E57" s="91"/>
      <c r="F57" s="92"/>
      <c r="G57" s="88"/>
      <c r="H57" s="88"/>
      <c r="I57" s="88"/>
      <c r="J57" s="93"/>
    </row>
    <row r="58" spans="1:10" ht="12.75">
      <c r="A58" s="94"/>
      <c r="B58" s="53">
        <v>32229</v>
      </c>
      <c r="C58" s="71">
        <v>80211</v>
      </c>
      <c r="D58" s="72" t="s">
        <v>34</v>
      </c>
      <c r="E58" s="95"/>
      <c r="F58" s="71">
        <f>C58/1.25</f>
        <v>64168.8</v>
      </c>
      <c r="G58" s="52" t="s">
        <v>17</v>
      </c>
      <c r="H58" s="50" t="s">
        <v>18</v>
      </c>
      <c r="I58" s="50" t="s">
        <v>19</v>
      </c>
      <c r="J58" s="51"/>
    </row>
    <row r="59" spans="1:10" ht="15" customHeight="1">
      <c r="A59" s="94"/>
      <c r="B59" s="53">
        <v>32229</v>
      </c>
      <c r="C59" s="71">
        <v>16587</v>
      </c>
      <c r="D59" s="72" t="s">
        <v>35</v>
      </c>
      <c r="E59" s="95"/>
      <c r="F59" s="71">
        <f>C59/1.25</f>
        <v>13269.6</v>
      </c>
      <c r="G59" s="52" t="s">
        <v>17</v>
      </c>
      <c r="H59" s="50" t="s">
        <v>18</v>
      </c>
      <c r="I59" s="50" t="s">
        <v>19</v>
      </c>
      <c r="J59" s="51"/>
    </row>
    <row r="60" spans="1:10" ht="15" customHeight="1">
      <c r="A60" s="94"/>
      <c r="B60" s="53">
        <v>32229</v>
      </c>
      <c r="C60" s="71">
        <v>38625</v>
      </c>
      <c r="D60" s="72" t="s">
        <v>183</v>
      </c>
      <c r="E60" s="95"/>
      <c r="F60" s="71">
        <f>C60/1.25</f>
        <v>30900</v>
      </c>
      <c r="G60" s="52" t="s">
        <v>17</v>
      </c>
      <c r="H60" s="50" t="s">
        <v>18</v>
      </c>
      <c r="I60" s="50" t="s">
        <v>19</v>
      </c>
      <c r="J60" s="51"/>
    </row>
    <row r="61" spans="1:10" ht="12.75">
      <c r="A61" s="32"/>
      <c r="B61" s="84"/>
      <c r="C61" s="85"/>
      <c r="D61" s="32"/>
      <c r="E61" s="87"/>
      <c r="F61" s="85"/>
      <c r="G61" s="32"/>
      <c r="H61" s="32"/>
      <c r="I61" s="32"/>
      <c r="J61" s="33"/>
    </row>
    <row r="62" spans="1:10" ht="15" customHeight="1">
      <c r="A62" s="147" t="s">
        <v>36</v>
      </c>
      <c r="B62" s="64">
        <v>3223</v>
      </c>
      <c r="C62" s="79">
        <f>SUM(C63:C65)</f>
        <v>684697</v>
      </c>
      <c r="D62" s="66" t="s">
        <v>37</v>
      </c>
      <c r="E62" s="73"/>
      <c r="F62" s="71"/>
      <c r="G62" s="52"/>
      <c r="H62" s="52"/>
      <c r="I62" s="52"/>
      <c r="J62" s="51"/>
    </row>
    <row r="63" spans="1:10" ht="15" customHeight="1">
      <c r="A63" s="198" t="s">
        <v>38</v>
      </c>
      <c r="B63" s="199">
        <v>32231</v>
      </c>
      <c r="C63" s="200">
        <v>239634</v>
      </c>
      <c r="D63" s="201" t="s">
        <v>253</v>
      </c>
      <c r="E63" s="202"/>
      <c r="F63" s="200">
        <f>C63/1.13</f>
        <v>212065.48672566374</v>
      </c>
      <c r="G63" s="198" t="s">
        <v>180</v>
      </c>
      <c r="H63" s="198"/>
      <c r="I63" s="198"/>
      <c r="J63" s="203"/>
    </row>
    <row r="64" spans="1:10" ht="15" customHeight="1">
      <c r="A64" s="82" t="s">
        <v>39</v>
      </c>
      <c r="B64" s="96">
        <v>32233</v>
      </c>
      <c r="C64" s="71">
        <v>385927</v>
      </c>
      <c r="D64" s="83" t="s">
        <v>40</v>
      </c>
      <c r="E64" s="188" t="s">
        <v>225</v>
      </c>
      <c r="F64" s="71">
        <f>C64/1.25</f>
        <v>308741.6</v>
      </c>
      <c r="G64" s="82" t="s">
        <v>30</v>
      </c>
      <c r="H64" s="82" t="s">
        <v>24</v>
      </c>
      <c r="I64" s="50" t="s">
        <v>216</v>
      </c>
      <c r="J64" s="153" t="s">
        <v>54</v>
      </c>
    </row>
    <row r="65" spans="1:10" ht="15" customHeight="1">
      <c r="A65" s="55" t="s">
        <v>41</v>
      </c>
      <c r="B65" s="97">
        <v>32234</v>
      </c>
      <c r="C65" s="85">
        <v>59136</v>
      </c>
      <c r="D65" s="98" t="s">
        <v>99</v>
      </c>
      <c r="E65" s="87"/>
      <c r="F65" s="71">
        <f>C65/1.25</f>
        <v>47308.8</v>
      </c>
      <c r="G65" s="82" t="s">
        <v>17</v>
      </c>
      <c r="H65" s="32"/>
      <c r="I65" s="50" t="s">
        <v>19</v>
      </c>
      <c r="J65" s="33"/>
    </row>
    <row r="66" spans="1:10" ht="15" customHeight="1">
      <c r="A66" s="99"/>
      <c r="B66" s="100"/>
      <c r="C66" s="92"/>
      <c r="D66" s="101"/>
      <c r="E66" s="91"/>
      <c r="F66" s="92"/>
      <c r="G66" s="88"/>
      <c r="H66" s="88"/>
      <c r="I66" s="88"/>
      <c r="J66" s="93"/>
    </row>
    <row r="67" spans="1:10" ht="15" customHeight="1">
      <c r="A67" s="147" t="s">
        <v>42</v>
      </c>
      <c r="B67" s="64">
        <v>3224</v>
      </c>
      <c r="C67" s="79">
        <f>SUM(C68:C70)</f>
        <v>85790</v>
      </c>
      <c r="D67" s="133" t="s">
        <v>102</v>
      </c>
      <c r="E67" s="73"/>
      <c r="F67" s="71"/>
      <c r="G67" s="52"/>
      <c r="H67" s="52"/>
      <c r="I67" s="50"/>
      <c r="J67" s="51"/>
    </row>
    <row r="68" spans="1:10" ht="15" customHeight="1">
      <c r="A68" s="82" t="s">
        <v>43</v>
      </c>
      <c r="B68" s="96">
        <v>32241</v>
      </c>
      <c r="C68" s="71">
        <v>63295</v>
      </c>
      <c r="D68" s="72" t="s">
        <v>100</v>
      </c>
      <c r="E68" s="73"/>
      <c r="F68" s="71">
        <f>C68/1.25</f>
        <v>50636</v>
      </c>
      <c r="G68" s="52" t="s">
        <v>17</v>
      </c>
      <c r="H68" s="50" t="s">
        <v>18</v>
      </c>
      <c r="I68" s="50" t="s">
        <v>19</v>
      </c>
      <c r="J68" s="51"/>
    </row>
    <row r="69" spans="1:10" ht="15" customHeight="1">
      <c r="A69" s="82" t="s">
        <v>44</v>
      </c>
      <c r="B69" s="96">
        <v>32242</v>
      </c>
      <c r="C69" s="71">
        <v>16448</v>
      </c>
      <c r="D69" s="72" t="s">
        <v>217</v>
      </c>
      <c r="E69" s="73"/>
      <c r="F69" s="71">
        <f>C69/1.25</f>
        <v>13158.4</v>
      </c>
      <c r="G69" s="52" t="s">
        <v>17</v>
      </c>
      <c r="H69" s="50" t="s">
        <v>18</v>
      </c>
      <c r="I69" s="50" t="s">
        <v>19</v>
      </c>
      <c r="J69" s="51"/>
    </row>
    <row r="70" spans="1:10" ht="15" customHeight="1">
      <c r="A70" s="82" t="s">
        <v>45</v>
      </c>
      <c r="B70" s="96">
        <v>32243</v>
      </c>
      <c r="C70" s="71">
        <v>6047</v>
      </c>
      <c r="D70" s="72" t="s">
        <v>101</v>
      </c>
      <c r="E70" s="73"/>
      <c r="F70" s="71">
        <f>C70/1.25</f>
        <v>4837.6</v>
      </c>
      <c r="G70" s="52" t="s">
        <v>17</v>
      </c>
      <c r="H70" s="50" t="s">
        <v>18</v>
      </c>
      <c r="I70" s="50" t="s">
        <v>19</v>
      </c>
      <c r="J70" s="51"/>
    </row>
    <row r="71" spans="1:10" ht="15" customHeight="1">
      <c r="A71" s="88"/>
      <c r="B71" s="102"/>
      <c r="C71" s="92"/>
      <c r="D71" s="88"/>
      <c r="E71" s="91"/>
      <c r="F71" s="92"/>
      <c r="G71" s="88"/>
      <c r="H71" s="103"/>
      <c r="I71" s="88"/>
      <c r="J71" s="93"/>
    </row>
    <row r="72" spans="1:10" ht="15" customHeight="1">
      <c r="A72" s="147" t="s">
        <v>46</v>
      </c>
      <c r="B72" s="64">
        <v>3225</v>
      </c>
      <c r="C72" s="132">
        <f>C73+C74</f>
        <v>83126</v>
      </c>
      <c r="D72" s="66" t="s">
        <v>47</v>
      </c>
      <c r="E72" s="95"/>
      <c r="F72" s="71"/>
      <c r="G72" s="52"/>
      <c r="H72" s="50"/>
      <c r="I72" s="52"/>
      <c r="J72" s="51"/>
    </row>
    <row r="73" spans="1:10" ht="15" customHeight="1">
      <c r="A73" s="82" t="s">
        <v>48</v>
      </c>
      <c r="B73" s="96">
        <v>32251</v>
      </c>
      <c r="C73" s="71">
        <v>78706</v>
      </c>
      <c r="D73" s="72" t="s">
        <v>103</v>
      </c>
      <c r="E73" s="95"/>
      <c r="F73" s="71">
        <f>C73/1.25</f>
        <v>62964.8</v>
      </c>
      <c r="G73" s="52" t="s">
        <v>17</v>
      </c>
      <c r="H73" s="50" t="s">
        <v>18</v>
      </c>
      <c r="I73" s="50" t="s">
        <v>19</v>
      </c>
      <c r="J73" s="51"/>
    </row>
    <row r="74" spans="1:10" ht="15" customHeight="1">
      <c r="A74" s="182" t="s">
        <v>169</v>
      </c>
      <c r="B74" s="164">
        <v>32252</v>
      </c>
      <c r="C74" s="160">
        <v>4420</v>
      </c>
      <c r="D74" s="161" t="s">
        <v>170</v>
      </c>
      <c r="E74" s="183"/>
      <c r="F74" s="160">
        <f>C74/1.25</f>
        <v>3536</v>
      </c>
      <c r="G74" s="162" t="s">
        <v>17</v>
      </c>
      <c r="H74" s="159" t="s">
        <v>18</v>
      </c>
      <c r="I74" s="159" t="s">
        <v>19</v>
      </c>
      <c r="J74" s="163"/>
    </row>
    <row r="75" spans="1:10" ht="15" customHeight="1">
      <c r="A75" s="82"/>
      <c r="B75" s="96"/>
      <c r="C75" s="71"/>
      <c r="D75" s="72"/>
      <c r="E75" s="95"/>
      <c r="F75" s="71"/>
      <c r="G75" s="52"/>
      <c r="H75" s="50"/>
      <c r="I75" s="50"/>
      <c r="J75" s="51"/>
    </row>
    <row r="76" spans="1:10" ht="15" customHeight="1">
      <c r="A76" s="147" t="s">
        <v>49</v>
      </c>
      <c r="B76" s="64">
        <v>3227</v>
      </c>
      <c r="C76" s="132">
        <f>SUM(C77:C78)</f>
        <v>35842</v>
      </c>
      <c r="D76" s="66" t="s">
        <v>179</v>
      </c>
      <c r="E76" s="95"/>
      <c r="F76" s="71"/>
      <c r="G76" s="52"/>
      <c r="H76" s="50"/>
      <c r="I76" s="52"/>
      <c r="J76" s="51"/>
    </row>
    <row r="77" spans="1:10" ht="15" customHeight="1">
      <c r="A77" s="82" t="s">
        <v>50</v>
      </c>
      <c r="B77" s="96">
        <v>32271</v>
      </c>
      <c r="C77" s="71">
        <v>35842</v>
      </c>
      <c r="D77" s="72" t="s">
        <v>97</v>
      </c>
      <c r="E77" s="95"/>
      <c r="F77" s="71">
        <f>C77/1.25</f>
        <v>28673.6</v>
      </c>
      <c r="G77" s="82" t="s">
        <v>17</v>
      </c>
      <c r="H77" s="50" t="s">
        <v>18</v>
      </c>
      <c r="I77" s="50" t="s">
        <v>19</v>
      </c>
      <c r="J77" s="51"/>
    </row>
    <row r="78" spans="1:10" ht="15" customHeight="1">
      <c r="A78" s="82"/>
      <c r="B78" s="96"/>
      <c r="C78" s="71"/>
      <c r="D78" s="72"/>
      <c r="E78" s="95"/>
      <c r="F78" s="71"/>
      <c r="G78" s="52"/>
      <c r="H78" s="50"/>
      <c r="I78" s="50"/>
      <c r="J78" s="51"/>
    </row>
    <row r="79" spans="1:10" ht="15">
      <c r="A79" s="62"/>
      <c r="B79" s="139">
        <v>323</v>
      </c>
      <c r="C79" s="58">
        <f>C80+C85+C100+C104+C112+C121+C125</f>
        <v>980523</v>
      </c>
      <c r="D79" s="134" t="s">
        <v>51</v>
      </c>
      <c r="E79" s="60"/>
      <c r="F79" s="61"/>
      <c r="G79" s="88"/>
      <c r="H79" s="62"/>
      <c r="I79" s="62"/>
      <c r="J79" s="63"/>
    </row>
    <row r="80" spans="1:10" ht="15" customHeight="1">
      <c r="A80" s="147" t="s">
        <v>52</v>
      </c>
      <c r="B80" s="64">
        <v>3231</v>
      </c>
      <c r="C80" s="79">
        <f>SUM(C81:C83)</f>
        <v>51104</v>
      </c>
      <c r="D80" s="133" t="s">
        <v>105</v>
      </c>
      <c r="E80" s="73"/>
      <c r="F80" s="106"/>
      <c r="G80" s="88"/>
      <c r="H80" s="107"/>
      <c r="I80" s="52"/>
      <c r="J80" s="51"/>
    </row>
    <row r="81" spans="1:10" ht="15" customHeight="1">
      <c r="A81" s="82" t="s">
        <v>53</v>
      </c>
      <c r="B81" s="96">
        <v>32311</v>
      </c>
      <c r="C81" s="71">
        <v>43677</v>
      </c>
      <c r="D81" s="72" t="s">
        <v>108</v>
      </c>
      <c r="E81" s="73"/>
      <c r="F81" s="71">
        <f>C81/1.25</f>
        <v>34941.6</v>
      </c>
      <c r="G81" s="52" t="s">
        <v>17</v>
      </c>
      <c r="H81" s="82" t="s">
        <v>24</v>
      </c>
      <c r="I81" s="52"/>
      <c r="J81" s="51" t="s">
        <v>204</v>
      </c>
    </row>
    <row r="82" spans="1:10" ht="15" customHeight="1">
      <c r="A82" s="82" t="s">
        <v>137</v>
      </c>
      <c r="B82" s="96">
        <v>32312</v>
      </c>
      <c r="C82" s="71">
        <v>4121</v>
      </c>
      <c r="D82" s="72" t="s">
        <v>109</v>
      </c>
      <c r="E82" s="73"/>
      <c r="F82" s="71">
        <f>C82/1.25</f>
        <v>3296.8</v>
      </c>
      <c r="G82" s="52" t="s">
        <v>17</v>
      </c>
      <c r="H82" s="82" t="s">
        <v>24</v>
      </c>
      <c r="I82" s="52"/>
      <c r="J82" s="51" t="s">
        <v>204</v>
      </c>
    </row>
    <row r="83" spans="1:10" ht="15" customHeight="1">
      <c r="A83" s="82" t="s">
        <v>138</v>
      </c>
      <c r="B83" s="96">
        <v>32313</v>
      </c>
      <c r="C83" s="71">
        <v>3306</v>
      </c>
      <c r="D83" s="72" t="s">
        <v>55</v>
      </c>
      <c r="E83" s="73"/>
      <c r="F83" s="71">
        <f>C83/1.25</f>
        <v>2644.8</v>
      </c>
      <c r="G83" s="52" t="s">
        <v>17</v>
      </c>
      <c r="H83" s="82" t="s">
        <v>24</v>
      </c>
      <c r="I83" s="82" t="s">
        <v>144</v>
      </c>
      <c r="J83" s="153" t="s">
        <v>135</v>
      </c>
    </row>
    <row r="84" spans="1:10" ht="15" customHeight="1">
      <c r="A84" s="82"/>
      <c r="B84" s="96"/>
      <c r="C84" s="71"/>
      <c r="D84" s="72"/>
      <c r="E84" s="73"/>
      <c r="F84" s="71"/>
      <c r="G84" s="32"/>
      <c r="H84" s="52"/>
      <c r="I84" s="32"/>
      <c r="J84" s="51"/>
    </row>
    <row r="85" spans="1:10" ht="15" customHeight="1">
      <c r="A85" s="151" t="s">
        <v>139</v>
      </c>
      <c r="B85" s="57">
        <v>3232</v>
      </c>
      <c r="C85" s="58">
        <f>SUM(C86+C93+C98)</f>
        <v>501870</v>
      </c>
      <c r="D85" s="135" t="s">
        <v>106</v>
      </c>
      <c r="E85" s="60"/>
      <c r="F85" s="61"/>
      <c r="G85" s="62"/>
      <c r="H85" s="62"/>
      <c r="I85" s="62"/>
      <c r="J85" s="63"/>
    </row>
    <row r="86" spans="1:10" ht="15" customHeight="1">
      <c r="A86" s="41" t="s">
        <v>140</v>
      </c>
      <c r="B86" s="64">
        <v>32321</v>
      </c>
      <c r="C86" s="65">
        <f>SUM(C87:C92)</f>
        <v>297135</v>
      </c>
      <c r="D86" s="131" t="s">
        <v>107</v>
      </c>
      <c r="E86" s="73"/>
      <c r="F86" s="71"/>
      <c r="G86" s="52"/>
      <c r="H86" s="52"/>
      <c r="I86" s="52"/>
      <c r="J86" s="51"/>
    </row>
    <row r="87" spans="1:10" ht="15" customHeight="1">
      <c r="A87" s="52"/>
      <c r="B87" s="53"/>
      <c r="C87" s="71">
        <f>61585+49040</f>
        <v>110625</v>
      </c>
      <c r="D87" s="72" t="s">
        <v>249</v>
      </c>
      <c r="E87" s="73"/>
      <c r="F87" s="71">
        <f>C87/1.25</f>
        <v>88500</v>
      </c>
      <c r="G87" s="52" t="s">
        <v>17</v>
      </c>
      <c r="H87" s="50" t="s">
        <v>18</v>
      </c>
      <c r="I87" s="50" t="s">
        <v>19</v>
      </c>
      <c r="J87" s="51"/>
    </row>
    <row r="88" spans="1:10" ht="15" customHeight="1">
      <c r="A88" s="52"/>
      <c r="B88" s="53"/>
      <c r="C88" s="71">
        <v>25910</v>
      </c>
      <c r="D88" s="72" t="s">
        <v>227</v>
      </c>
      <c r="E88" s="73"/>
      <c r="F88" s="71">
        <f>C88</f>
        <v>25910</v>
      </c>
      <c r="G88" s="52" t="s">
        <v>17</v>
      </c>
      <c r="H88" s="50" t="s">
        <v>18</v>
      </c>
      <c r="I88" s="50" t="s">
        <v>19</v>
      </c>
      <c r="J88" s="51"/>
    </row>
    <row r="89" spans="1:10" ht="15" customHeight="1">
      <c r="A89" s="52"/>
      <c r="B89" s="53"/>
      <c r="C89" s="71">
        <v>88335</v>
      </c>
      <c r="D89" s="72" t="s">
        <v>276</v>
      </c>
      <c r="E89" s="73"/>
      <c r="F89" s="71">
        <f>C89</f>
        <v>88335</v>
      </c>
      <c r="G89" s="52" t="s">
        <v>17</v>
      </c>
      <c r="H89" s="50" t="s">
        <v>18</v>
      </c>
      <c r="I89" s="50" t="s">
        <v>19</v>
      </c>
      <c r="J89" s="153"/>
    </row>
    <row r="90" spans="1:10" ht="15" customHeight="1">
      <c r="A90" s="52"/>
      <c r="B90" s="53"/>
      <c r="C90" s="71">
        <v>33900</v>
      </c>
      <c r="D90" s="72" t="s">
        <v>175</v>
      </c>
      <c r="E90" s="73"/>
      <c r="F90" s="71">
        <f>C90/1.25</f>
        <v>27120</v>
      </c>
      <c r="G90" s="52" t="s">
        <v>17</v>
      </c>
      <c r="H90" s="152" t="s">
        <v>18</v>
      </c>
      <c r="I90" s="50" t="s">
        <v>19</v>
      </c>
      <c r="J90" s="153"/>
    </row>
    <row r="91" spans="1:10" ht="15" customHeight="1">
      <c r="A91" s="52"/>
      <c r="B91" s="53"/>
      <c r="C91" s="71">
        <v>38365</v>
      </c>
      <c r="D91" s="72" t="s">
        <v>110</v>
      </c>
      <c r="E91" s="73"/>
      <c r="F91" s="71">
        <f>C91/1.25</f>
        <v>30692</v>
      </c>
      <c r="G91" s="52" t="s">
        <v>17</v>
      </c>
      <c r="H91" s="50" t="s">
        <v>18</v>
      </c>
      <c r="I91" s="50" t="s">
        <v>19</v>
      </c>
      <c r="J91" s="51"/>
    </row>
    <row r="92" spans="1:10" ht="15" customHeight="1">
      <c r="A92" s="32"/>
      <c r="B92" s="84"/>
      <c r="C92" s="85"/>
      <c r="D92" s="98"/>
      <c r="E92" s="87"/>
      <c r="F92" s="85"/>
      <c r="G92" s="32"/>
      <c r="H92" s="32"/>
      <c r="I92" s="32"/>
      <c r="J92" s="33"/>
    </row>
    <row r="93" spans="1:10" ht="15" customHeight="1">
      <c r="A93" s="24" t="s">
        <v>184</v>
      </c>
      <c r="B93" s="104">
        <v>32322</v>
      </c>
      <c r="C93" s="108">
        <f>SUM(C94:C96)</f>
        <v>159213</v>
      </c>
      <c r="D93" s="131" t="s">
        <v>111</v>
      </c>
      <c r="E93" s="110"/>
      <c r="F93" s="108"/>
      <c r="G93" s="111"/>
      <c r="H93" s="111"/>
      <c r="I93" s="111"/>
      <c r="J93" s="112"/>
    </row>
    <row r="94" spans="1:10" ht="15" customHeight="1">
      <c r="A94" s="41"/>
      <c r="B94" s="64"/>
      <c r="C94" s="71">
        <v>16135</v>
      </c>
      <c r="D94" s="223" t="s">
        <v>277</v>
      </c>
      <c r="E94" s="73"/>
      <c r="F94" s="71">
        <f>C94/1.25</f>
        <v>12908</v>
      </c>
      <c r="G94" s="82" t="s">
        <v>17</v>
      </c>
      <c r="H94" s="152" t="s">
        <v>18</v>
      </c>
      <c r="I94" s="50" t="s">
        <v>19</v>
      </c>
      <c r="J94" s="153"/>
    </row>
    <row r="95" spans="1:10" ht="15" customHeight="1">
      <c r="A95" s="52"/>
      <c r="B95" s="53"/>
      <c r="C95" s="71">
        <v>72548</v>
      </c>
      <c r="D95" s="83" t="s">
        <v>278</v>
      </c>
      <c r="E95" s="73"/>
      <c r="F95" s="71">
        <f>C95/1.25</f>
        <v>58038.4</v>
      </c>
      <c r="G95" s="52" t="s">
        <v>17</v>
      </c>
      <c r="H95" s="50" t="s">
        <v>18</v>
      </c>
      <c r="I95" s="50" t="s">
        <v>19</v>
      </c>
      <c r="J95" s="51"/>
    </row>
    <row r="96" spans="1:10" ht="15" customHeight="1">
      <c r="A96" s="52"/>
      <c r="B96" s="53"/>
      <c r="C96" s="71">
        <v>70530</v>
      </c>
      <c r="D96" s="83" t="s">
        <v>279</v>
      </c>
      <c r="E96" s="73"/>
      <c r="F96" s="71">
        <f>C96/1.25</f>
        <v>56424</v>
      </c>
      <c r="G96" s="52" t="s">
        <v>17</v>
      </c>
      <c r="H96" s="50" t="s">
        <v>18</v>
      </c>
      <c r="I96" s="50" t="s">
        <v>19</v>
      </c>
      <c r="J96" s="51"/>
    </row>
    <row r="97" spans="1:10" ht="12.75">
      <c r="A97" s="52"/>
      <c r="B97" s="53"/>
      <c r="C97" s="71"/>
      <c r="D97" s="72"/>
      <c r="E97" s="73"/>
      <c r="F97" s="71"/>
      <c r="G97" s="52"/>
      <c r="H97" s="162"/>
      <c r="I97" s="162"/>
      <c r="J97" s="51"/>
    </row>
    <row r="98" spans="1:10" ht="15" customHeight="1">
      <c r="A98" s="212" t="s">
        <v>185</v>
      </c>
      <c r="B98" s="213">
        <v>32323</v>
      </c>
      <c r="C98" s="214">
        <v>45522</v>
      </c>
      <c r="D98" s="215" t="s">
        <v>145</v>
      </c>
      <c r="E98" s="216"/>
      <c r="F98" s="217">
        <f>C98/1.25</f>
        <v>36417.6</v>
      </c>
      <c r="G98" s="218" t="s">
        <v>17</v>
      </c>
      <c r="H98" s="159" t="s">
        <v>18</v>
      </c>
      <c r="I98" s="159" t="s">
        <v>19</v>
      </c>
      <c r="J98" s="219"/>
    </row>
    <row r="99" spans="1:10" ht="12.75">
      <c r="A99" s="52"/>
      <c r="B99" s="53"/>
      <c r="C99" s="71"/>
      <c r="D99" s="52"/>
      <c r="E99" s="73"/>
      <c r="F99" s="71"/>
      <c r="G99" s="52"/>
      <c r="H99" s="52"/>
      <c r="I99" s="52"/>
      <c r="J99" s="51"/>
    </row>
    <row r="100" spans="1:10" ht="15" customHeight="1">
      <c r="A100" s="41" t="s">
        <v>56</v>
      </c>
      <c r="B100" s="64">
        <v>3233</v>
      </c>
      <c r="C100" s="65">
        <f>SUM(C101:C102)</f>
        <v>15835</v>
      </c>
      <c r="D100" s="68" t="s">
        <v>59</v>
      </c>
      <c r="E100" s="67"/>
      <c r="F100" s="65"/>
      <c r="G100" s="68"/>
      <c r="H100" s="68"/>
      <c r="I100" s="68"/>
      <c r="J100" s="69"/>
    </row>
    <row r="101" spans="1:10" ht="15" customHeight="1">
      <c r="A101" s="82" t="s">
        <v>57</v>
      </c>
      <c r="B101" s="96">
        <v>32334</v>
      </c>
      <c r="C101" s="71">
        <v>6250</v>
      </c>
      <c r="D101" s="82" t="s">
        <v>257</v>
      </c>
      <c r="E101" s="73"/>
      <c r="F101" s="71">
        <f>C101/1.25</f>
        <v>5000</v>
      </c>
      <c r="G101" s="82" t="s">
        <v>17</v>
      </c>
      <c r="H101" s="152" t="s">
        <v>18</v>
      </c>
      <c r="I101" s="152" t="s">
        <v>19</v>
      </c>
      <c r="J101" s="51"/>
    </row>
    <row r="102" spans="1:10" ht="15" customHeight="1">
      <c r="A102" s="82" t="s">
        <v>258</v>
      </c>
      <c r="B102" s="96">
        <v>32339</v>
      </c>
      <c r="C102" s="71">
        <v>9585</v>
      </c>
      <c r="D102" s="52" t="s">
        <v>112</v>
      </c>
      <c r="E102" s="73"/>
      <c r="F102" s="71">
        <f>C102/1.25</f>
        <v>7668</v>
      </c>
      <c r="G102" s="52" t="s">
        <v>17</v>
      </c>
      <c r="H102" s="50" t="s">
        <v>18</v>
      </c>
      <c r="I102" s="50" t="s">
        <v>19</v>
      </c>
      <c r="J102" s="51"/>
    </row>
    <row r="103" spans="1:10" ht="12.75">
      <c r="A103" s="88"/>
      <c r="B103" s="102"/>
      <c r="C103" s="92"/>
      <c r="D103" s="88"/>
      <c r="E103" s="91"/>
      <c r="F103" s="92"/>
      <c r="G103" s="88"/>
      <c r="H103" s="88"/>
      <c r="I103" s="88"/>
      <c r="J103" s="93"/>
    </row>
    <row r="104" spans="1:10" ht="15" customHeight="1">
      <c r="A104" s="147" t="s">
        <v>58</v>
      </c>
      <c r="B104" s="64">
        <v>3234</v>
      </c>
      <c r="C104" s="79">
        <f>SUM(C105:C110)</f>
        <v>269533</v>
      </c>
      <c r="D104" s="66" t="s">
        <v>62</v>
      </c>
      <c r="E104" s="73"/>
      <c r="F104" s="71"/>
      <c r="G104" s="52"/>
      <c r="H104" s="52"/>
      <c r="I104" s="52"/>
      <c r="J104" s="51"/>
    </row>
    <row r="105" spans="1:10" ht="15" customHeight="1">
      <c r="A105" s="82" t="s">
        <v>60</v>
      </c>
      <c r="B105" s="96">
        <v>32341</v>
      </c>
      <c r="C105" s="71">
        <v>115430</v>
      </c>
      <c r="D105" s="72" t="s">
        <v>114</v>
      </c>
      <c r="E105" s="73"/>
      <c r="F105" s="71">
        <f>C105/1.13</f>
        <v>102150.44247787612</v>
      </c>
      <c r="G105" s="52" t="s">
        <v>264</v>
      </c>
      <c r="H105" s="52"/>
      <c r="I105" s="50"/>
      <c r="J105" s="51"/>
    </row>
    <row r="106" spans="1:10" ht="15" customHeight="1">
      <c r="A106" s="82" t="s">
        <v>141</v>
      </c>
      <c r="B106" s="96">
        <v>32342</v>
      </c>
      <c r="C106" s="71">
        <v>31839</v>
      </c>
      <c r="D106" s="72" t="s">
        <v>115</v>
      </c>
      <c r="E106" s="73"/>
      <c r="F106" s="71">
        <f>C106/1.25</f>
        <v>25471.2</v>
      </c>
      <c r="G106" s="52" t="s">
        <v>264</v>
      </c>
      <c r="H106" s="52"/>
      <c r="I106" s="50"/>
      <c r="J106" s="51"/>
    </row>
    <row r="107" spans="1:10" ht="15" customHeight="1">
      <c r="A107" s="82" t="s">
        <v>186</v>
      </c>
      <c r="B107" s="96">
        <v>32343</v>
      </c>
      <c r="C107" s="71">
        <v>30000</v>
      </c>
      <c r="D107" s="72" t="s">
        <v>116</v>
      </c>
      <c r="E107" s="73"/>
      <c r="F107" s="71">
        <f>C107/1.25</f>
        <v>24000</v>
      </c>
      <c r="G107" s="52" t="s">
        <v>17</v>
      </c>
      <c r="H107" s="152" t="s">
        <v>18</v>
      </c>
      <c r="I107" s="50" t="s">
        <v>19</v>
      </c>
      <c r="J107" s="153"/>
    </row>
    <row r="108" spans="1:10" ht="15" customHeight="1">
      <c r="A108" s="82" t="s">
        <v>187</v>
      </c>
      <c r="B108" s="96">
        <v>32344</v>
      </c>
      <c r="C108" s="71">
        <v>15880</v>
      </c>
      <c r="D108" s="72" t="s">
        <v>113</v>
      </c>
      <c r="E108" s="73"/>
      <c r="F108" s="71">
        <f>C108/1.25</f>
        <v>12704</v>
      </c>
      <c r="G108" s="52" t="s">
        <v>17</v>
      </c>
      <c r="H108" s="50" t="s">
        <v>18</v>
      </c>
      <c r="I108" s="50" t="s">
        <v>19</v>
      </c>
      <c r="J108" s="51"/>
    </row>
    <row r="109" spans="1:10" ht="15" customHeight="1">
      <c r="A109" s="94" t="s">
        <v>188</v>
      </c>
      <c r="B109" s="96">
        <v>32345</v>
      </c>
      <c r="C109" s="71">
        <v>10600</v>
      </c>
      <c r="D109" s="72" t="s">
        <v>229</v>
      </c>
      <c r="E109" s="73"/>
      <c r="F109" s="71">
        <f>C109/1.25</f>
        <v>8480</v>
      </c>
      <c r="G109" s="52" t="s">
        <v>17</v>
      </c>
      <c r="H109" s="50" t="s">
        <v>18</v>
      </c>
      <c r="I109" s="50" t="s">
        <v>19</v>
      </c>
      <c r="J109" s="51"/>
    </row>
    <row r="110" spans="1:10" ht="15" customHeight="1">
      <c r="A110" s="94" t="s">
        <v>228</v>
      </c>
      <c r="B110" s="96">
        <v>32349</v>
      </c>
      <c r="C110" s="71">
        <v>65784</v>
      </c>
      <c r="D110" s="72" t="s">
        <v>117</v>
      </c>
      <c r="E110" s="73"/>
      <c r="F110" s="71">
        <f>C110/1.13</f>
        <v>58215.92920353983</v>
      </c>
      <c r="G110" s="52" t="s">
        <v>264</v>
      </c>
      <c r="H110" s="52"/>
      <c r="I110" s="50"/>
      <c r="J110" s="51"/>
    </row>
    <row r="111" spans="1:10" ht="15" customHeight="1">
      <c r="A111" s="88"/>
      <c r="B111" s="100"/>
      <c r="C111" s="92"/>
      <c r="D111" s="101"/>
      <c r="E111" s="91"/>
      <c r="F111" s="92"/>
      <c r="G111" s="88"/>
      <c r="H111" s="88"/>
      <c r="I111" s="88"/>
      <c r="J111" s="93"/>
    </row>
    <row r="112" spans="1:10" ht="15" customHeight="1">
      <c r="A112" s="147" t="s">
        <v>61</v>
      </c>
      <c r="B112" s="64">
        <v>3236</v>
      </c>
      <c r="C112" s="79">
        <f>SUM(C113:C114)</f>
        <v>28104</v>
      </c>
      <c r="D112" s="66" t="s">
        <v>66</v>
      </c>
      <c r="E112" s="73"/>
      <c r="F112" s="71"/>
      <c r="G112" s="52"/>
      <c r="H112" s="50"/>
      <c r="I112" s="50"/>
      <c r="J112" s="51"/>
    </row>
    <row r="113" spans="1:10" ht="15" customHeight="1">
      <c r="A113" s="82" t="s">
        <v>63</v>
      </c>
      <c r="B113" s="96">
        <v>32361</v>
      </c>
      <c r="C113" s="71">
        <v>23928</v>
      </c>
      <c r="D113" s="72" t="s">
        <v>118</v>
      </c>
      <c r="E113" s="73"/>
      <c r="F113" s="71">
        <f>C113/1.25</f>
        <v>19142.4</v>
      </c>
      <c r="G113" s="52" t="s">
        <v>17</v>
      </c>
      <c r="H113" s="152" t="s">
        <v>24</v>
      </c>
      <c r="I113" s="152" t="s">
        <v>144</v>
      </c>
      <c r="J113" s="153" t="s">
        <v>54</v>
      </c>
    </row>
    <row r="114" spans="1:10" ht="15" customHeight="1">
      <c r="A114" s="195" t="s">
        <v>64</v>
      </c>
      <c r="B114" s="164">
        <v>32369</v>
      </c>
      <c r="C114" s="160">
        <v>4176</v>
      </c>
      <c r="D114" s="161" t="s">
        <v>119</v>
      </c>
      <c r="E114" s="210"/>
      <c r="F114" s="160">
        <f>C114/1.25</f>
        <v>3340.8</v>
      </c>
      <c r="G114" s="162" t="s">
        <v>17</v>
      </c>
      <c r="H114" s="159" t="s">
        <v>24</v>
      </c>
      <c r="I114" s="159" t="s">
        <v>144</v>
      </c>
      <c r="J114" s="163" t="s">
        <v>54</v>
      </c>
    </row>
    <row r="115" spans="1:10" ht="15" customHeight="1">
      <c r="A115" s="82"/>
      <c r="B115" s="96"/>
      <c r="C115" s="71"/>
      <c r="D115" s="72"/>
      <c r="E115" s="73"/>
      <c r="F115" s="71"/>
      <c r="G115" s="52"/>
      <c r="H115" s="152"/>
      <c r="I115" s="152"/>
      <c r="J115" s="153"/>
    </row>
    <row r="116" spans="1:10" ht="15" customHeight="1">
      <c r="A116" s="41" t="s">
        <v>65</v>
      </c>
      <c r="B116" s="64">
        <v>3237</v>
      </c>
      <c r="C116" s="79">
        <f>SUM(C117:C119)</f>
        <v>20375</v>
      </c>
      <c r="D116" s="70" t="s">
        <v>230</v>
      </c>
      <c r="E116" s="205"/>
      <c r="F116" s="79"/>
      <c r="G116" s="41"/>
      <c r="H116" s="206"/>
      <c r="I116" s="206"/>
      <c r="J116" s="43"/>
    </row>
    <row r="117" spans="1:10" ht="15" customHeight="1">
      <c r="A117" s="82" t="s">
        <v>67</v>
      </c>
      <c r="B117" s="96">
        <v>32373</v>
      </c>
      <c r="C117" s="80">
        <v>6000</v>
      </c>
      <c r="D117" s="72" t="s">
        <v>231</v>
      </c>
      <c r="E117" s="177"/>
      <c r="F117" s="80">
        <f>C117</f>
        <v>6000</v>
      </c>
      <c r="G117" s="52" t="s">
        <v>264</v>
      </c>
      <c r="H117" s="50"/>
      <c r="I117" s="50"/>
      <c r="J117" s="153"/>
    </row>
    <row r="118" spans="1:10" ht="15" customHeight="1">
      <c r="A118" s="82" t="s">
        <v>218</v>
      </c>
      <c r="B118" s="96">
        <v>32377</v>
      </c>
      <c r="C118" s="71">
        <v>0</v>
      </c>
      <c r="D118" s="72" t="s">
        <v>232</v>
      </c>
      <c r="E118" s="73"/>
      <c r="F118" s="71">
        <f>C118</f>
        <v>0</v>
      </c>
      <c r="G118" s="52" t="s">
        <v>17</v>
      </c>
      <c r="H118" s="50" t="s">
        <v>18</v>
      </c>
      <c r="I118" s="50" t="s">
        <v>19</v>
      </c>
      <c r="J118" s="153"/>
    </row>
    <row r="119" spans="1:10" ht="15" customHeight="1">
      <c r="A119" s="82" t="s">
        <v>233</v>
      </c>
      <c r="B119" s="96">
        <v>32379</v>
      </c>
      <c r="C119" s="71">
        <v>14375</v>
      </c>
      <c r="D119" s="72" t="s">
        <v>234</v>
      </c>
      <c r="E119" s="73"/>
      <c r="F119" s="71">
        <f>C119/1.25</f>
        <v>11500</v>
      </c>
      <c r="G119" s="52" t="s">
        <v>17</v>
      </c>
      <c r="H119" s="50" t="s">
        <v>18</v>
      </c>
      <c r="I119" s="50" t="s">
        <v>19</v>
      </c>
      <c r="J119" s="153"/>
    </row>
    <row r="120" spans="1:10" ht="15" customHeight="1">
      <c r="A120" s="99"/>
      <c r="B120" s="100"/>
      <c r="C120" s="92"/>
      <c r="D120" s="101"/>
      <c r="E120" s="91"/>
      <c r="F120" s="92"/>
      <c r="G120" s="88"/>
      <c r="H120" s="88"/>
      <c r="I120" s="88"/>
      <c r="J120" s="93"/>
    </row>
    <row r="121" spans="1:10" s="74" customFormat="1" ht="15" customHeight="1">
      <c r="A121" s="41" t="s">
        <v>68</v>
      </c>
      <c r="B121" s="64">
        <v>3238</v>
      </c>
      <c r="C121" s="65">
        <f>C122+C123</f>
        <v>84072</v>
      </c>
      <c r="D121" s="66" t="s">
        <v>72</v>
      </c>
      <c r="E121" s="114"/>
      <c r="F121" s="80"/>
      <c r="G121" s="68"/>
      <c r="H121" s="68"/>
      <c r="I121" s="68"/>
      <c r="J121" s="69"/>
    </row>
    <row r="122" spans="1:10" s="74" customFormat="1" ht="15" customHeight="1">
      <c r="A122" s="129" t="s">
        <v>69</v>
      </c>
      <c r="B122" s="136">
        <v>32381</v>
      </c>
      <c r="C122" s="137">
        <v>21900</v>
      </c>
      <c r="D122" s="138" t="s">
        <v>120</v>
      </c>
      <c r="E122" s="114"/>
      <c r="F122" s="80">
        <f>C122/1.25</f>
        <v>17520</v>
      </c>
      <c r="G122" s="129" t="s">
        <v>17</v>
      </c>
      <c r="H122" s="129" t="s">
        <v>24</v>
      </c>
      <c r="I122" s="152" t="s">
        <v>144</v>
      </c>
      <c r="J122" s="153" t="s">
        <v>54</v>
      </c>
    </row>
    <row r="123" spans="1:10" ht="15" customHeight="1">
      <c r="A123" s="82" t="s">
        <v>70</v>
      </c>
      <c r="B123" s="96">
        <v>32389</v>
      </c>
      <c r="C123" s="71">
        <v>62172</v>
      </c>
      <c r="D123" s="83" t="s">
        <v>121</v>
      </c>
      <c r="E123" s="95"/>
      <c r="F123" s="80">
        <f>C123/1.25</f>
        <v>49737.6</v>
      </c>
      <c r="G123" s="52" t="s">
        <v>17</v>
      </c>
      <c r="H123" s="52" t="s">
        <v>24</v>
      </c>
      <c r="I123" s="50" t="s">
        <v>19</v>
      </c>
      <c r="J123" s="153" t="s">
        <v>143</v>
      </c>
    </row>
    <row r="124" spans="1:10" ht="15" customHeight="1">
      <c r="A124" s="88"/>
      <c r="B124" s="100"/>
      <c r="C124" s="92"/>
      <c r="D124" s="101"/>
      <c r="E124" s="105"/>
      <c r="F124" s="92"/>
      <c r="G124" s="88"/>
      <c r="H124" s="88"/>
      <c r="I124" s="88"/>
      <c r="J124" s="93"/>
    </row>
    <row r="125" spans="1:10" s="74" customFormat="1" ht="15" customHeight="1">
      <c r="A125" s="41" t="s">
        <v>71</v>
      </c>
      <c r="B125" s="64">
        <v>3239</v>
      </c>
      <c r="C125" s="65">
        <f>SUM(C126:C129)</f>
        <v>30005</v>
      </c>
      <c r="D125" s="66" t="s">
        <v>75</v>
      </c>
      <c r="E125" s="67"/>
      <c r="F125" s="65"/>
      <c r="G125" s="68"/>
      <c r="H125" s="68"/>
      <c r="I125" s="68"/>
      <c r="J125" s="69"/>
    </row>
    <row r="126" spans="1:10" s="74" customFormat="1" ht="15" customHeight="1">
      <c r="A126" s="82" t="s">
        <v>73</v>
      </c>
      <c r="B126" s="96">
        <v>32391</v>
      </c>
      <c r="C126" s="71">
        <v>5125</v>
      </c>
      <c r="D126" s="72" t="s">
        <v>171</v>
      </c>
      <c r="E126" s="73"/>
      <c r="F126" s="71">
        <f>C126/1.25</f>
        <v>4100</v>
      </c>
      <c r="G126" s="52" t="s">
        <v>17</v>
      </c>
      <c r="H126" s="50" t="s">
        <v>18</v>
      </c>
      <c r="I126" s="50" t="s">
        <v>19</v>
      </c>
      <c r="J126" s="51"/>
    </row>
    <row r="127" spans="1:10" ht="15" customHeight="1">
      <c r="A127" s="82" t="s">
        <v>189</v>
      </c>
      <c r="B127" s="96">
        <v>32392</v>
      </c>
      <c r="C127" s="71">
        <v>2692</v>
      </c>
      <c r="D127" s="72" t="s">
        <v>125</v>
      </c>
      <c r="E127" s="73"/>
      <c r="F127" s="71">
        <f>C127/1.25</f>
        <v>2153.6</v>
      </c>
      <c r="G127" s="52" t="s">
        <v>17</v>
      </c>
      <c r="H127" s="50" t="s">
        <v>18</v>
      </c>
      <c r="I127" s="50" t="s">
        <v>19</v>
      </c>
      <c r="J127" s="51"/>
    </row>
    <row r="128" spans="1:10" ht="15" customHeight="1">
      <c r="A128" s="82" t="s">
        <v>190</v>
      </c>
      <c r="B128" s="96">
        <v>32394</v>
      </c>
      <c r="C128" s="71">
        <v>5838</v>
      </c>
      <c r="D128" s="72" t="s">
        <v>122</v>
      </c>
      <c r="E128" s="73"/>
      <c r="F128" s="71">
        <f>C128/1.25</f>
        <v>4670.4</v>
      </c>
      <c r="G128" s="52" t="s">
        <v>17</v>
      </c>
      <c r="H128" s="50" t="s">
        <v>18</v>
      </c>
      <c r="I128" s="50" t="s">
        <v>19</v>
      </c>
      <c r="J128" s="51"/>
    </row>
    <row r="129" spans="1:10" ht="15" customHeight="1">
      <c r="A129" s="182" t="s">
        <v>235</v>
      </c>
      <c r="B129" s="97">
        <v>32399</v>
      </c>
      <c r="C129" s="85">
        <v>16350</v>
      </c>
      <c r="D129" s="86" t="s">
        <v>123</v>
      </c>
      <c r="E129" s="87"/>
      <c r="F129" s="143">
        <f>C129/1.25</f>
        <v>13080</v>
      </c>
      <c r="G129" s="32" t="s">
        <v>17</v>
      </c>
      <c r="H129" s="113" t="s">
        <v>18</v>
      </c>
      <c r="I129" s="159" t="s">
        <v>19</v>
      </c>
      <c r="J129" s="33"/>
    </row>
    <row r="130" spans="1:10" ht="15" customHeight="1">
      <c r="A130" s="82"/>
      <c r="B130" s="96"/>
      <c r="C130" s="71"/>
      <c r="D130" s="72"/>
      <c r="E130" s="73"/>
      <c r="F130" s="146"/>
      <c r="G130" s="52"/>
      <c r="H130" s="50"/>
      <c r="I130" s="50"/>
      <c r="J130" s="51"/>
    </row>
    <row r="131" spans="1:10" s="74" customFormat="1" ht="15" customHeight="1">
      <c r="A131" s="41" t="s">
        <v>74</v>
      </c>
      <c r="B131" s="64">
        <v>3292</v>
      </c>
      <c r="C131" s="65">
        <f>SUM(C132:C134)</f>
        <v>53665</v>
      </c>
      <c r="D131" s="66" t="s">
        <v>78</v>
      </c>
      <c r="E131" s="114"/>
      <c r="F131" s="65"/>
      <c r="G131" s="68"/>
      <c r="H131" s="68"/>
      <c r="I131" s="68"/>
      <c r="J131" s="69"/>
    </row>
    <row r="132" spans="1:10" ht="15" customHeight="1">
      <c r="A132" s="82" t="s">
        <v>76</v>
      </c>
      <c r="B132" s="96">
        <v>32921</v>
      </c>
      <c r="C132" s="71">
        <v>19135</v>
      </c>
      <c r="D132" s="72" t="s">
        <v>124</v>
      </c>
      <c r="E132" s="95"/>
      <c r="F132" s="71">
        <f>C132</f>
        <v>19135</v>
      </c>
      <c r="G132" s="52" t="s">
        <v>17</v>
      </c>
      <c r="H132" s="50" t="s">
        <v>24</v>
      </c>
      <c r="I132" s="50" t="s">
        <v>19</v>
      </c>
      <c r="J132" s="51" t="s">
        <v>143</v>
      </c>
    </row>
    <row r="133" spans="1:10" ht="15" customHeight="1">
      <c r="A133" s="82" t="s">
        <v>236</v>
      </c>
      <c r="B133" s="96">
        <v>32922</v>
      </c>
      <c r="C133" s="71">
        <v>19000</v>
      </c>
      <c r="D133" s="72" t="s">
        <v>126</v>
      </c>
      <c r="E133" s="95"/>
      <c r="F133" s="71">
        <f>C133</f>
        <v>19000</v>
      </c>
      <c r="G133" s="52" t="s">
        <v>17</v>
      </c>
      <c r="H133" s="50" t="s">
        <v>24</v>
      </c>
      <c r="I133" s="50" t="s">
        <v>19</v>
      </c>
      <c r="J133" s="51" t="s">
        <v>143</v>
      </c>
    </row>
    <row r="134" spans="1:10" ht="15" customHeight="1">
      <c r="A134" s="82" t="s">
        <v>237</v>
      </c>
      <c r="B134" s="96">
        <v>32923</v>
      </c>
      <c r="C134" s="71">
        <v>15530</v>
      </c>
      <c r="D134" s="72" t="s">
        <v>127</v>
      </c>
      <c r="E134" s="95"/>
      <c r="F134" s="71">
        <f>C134</f>
        <v>15530</v>
      </c>
      <c r="G134" s="52" t="s">
        <v>17</v>
      </c>
      <c r="H134" s="50" t="s">
        <v>24</v>
      </c>
      <c r="I134" s="159" t="s">
        <v>19</v>
      </c>
      <c r="J134" s="51" t="s">
        <v>143</v>
      </c>
    </row>
    <row r="135" spans="1:10" ht="15" customHeight="1">
      <c r="A135" s="88"/>
      <c r="B135" s="100"/>
      <c r="C135" s="92"/>
      <c r="D135" s="101"/>
      <c r="E135" s="105"/>
      <c r="F135" s="92"/>
      <c r="G135" s="88"/>
      <c r="H135" s="88"/>
      <c r="I135" s="88"/>
      <c r="J135" s="93"/>
    </row>
    <row r="136" spans="1:10" s="74" customFormat="1" ht="15" customHeight="1">
      <c r="A136" s="41" t="s">
        <v>77</v>
      </c>
      <c r="B136" s="64">
        <v>3293</v>
      </c>
      <c r="C136" s="65">
        <f>C137</f>
        <v>53651</v>
      </c>
      <c r="D136" s="66" t="s">
        <v>81</v>
      </c>
      <c r="E136" s="114"/>
      <c r="F136" s="65"/>
      <c r="G136" s="68"/>
      <c r="H136" s="68"/>
      <c r="I136" s="68"/>
      <c r="J136" s="69"/>
    </row>
    <row r="137" spans="1:10" ht="15" customHeight="1">
      <c r="A137" s="94" t="s">
        <v>79</v>
      </c>
      <c r="B137" s="96">
        <v>32931</v>
      </c>
      <c r="C137" s="71">
        <v>53651</v>
      </c>
      <c r="D137" s="83" t="s">
        <v>83</v>
      </c>
      <c r="E137" s="95"/>
      <c r="F137" s="71">
        <f>C137/1.25</f>
        <v>42920.8</v>
      </c>
      <c r="G137" s="52" t="s">
        <v>17</v>
      </c>
      <c r="H137" s="50" t="s">
        <v>18</v>
      </c>
      <c r="I137" s="159" t="s">
        <v>19</v>
      </c>
      <c r="J137" s="51"/>
    </row>
    <row r="138" spans="1:10" ht="15" customHeight="1">
      <c r="A138" s="88"/>
      <c r="B138" s="100"/>
      <c r="C138" s="92"/>
      <c r="D138" s="115"/>
      <c r="E138" s="105"/>
      <c r="F138" s="92"/>
      <c r="G138" s="88"/>
      <c r="H138" s="88"/>
      <c r="I138" s="88"/>
      <c r="J138" s="93"/>
    </row>
    <row r="139" spans="1:10" ht="15" customHeight="1">
      <c r="A139" s="41" t="s">
        <v>80</v>
      </c>
      <c r="B139" s="64">
        <v>3294</v>
      </c>
      <c r="C139" s="65">
        <f>SUM(C140:C140)</f>
        <v>400</v>
      </c>
      <c r="D139" s="66" t="s">
        <v>128</v>
      </c>
      <c r="E139" s="114"/>
      <c r="F139" s="65"/>
      <c r="G139" s="68"/>
      <c r="H139" s="68"/>
      <c r="I139" s="68"/>
      <c r="J139" s="69"/>
    </row>
    <row r="140" spans="1:10" ht="15" customHeight="1">
      <c r="A140" s="211" t="s">
        <v>82</v>
      </c>
      <c r="B140" s="164">
        <v>32941</v>
      </c>
      <c r="C140" s="160">
        <v>400</v>
      </c>
      <c r="D140" s="161" t="s">
        <v>129</v>
      </c>
      <c r="E140" s="183"/>
      <c r="F140" s="160">
        <v>1000</v>
      </c>
      <c r="G140" s="162" t="s">
        <v>17</v>
      </c>
      <c r="H140" s="159" t="s">
        <v>18</v>
      </c>
      <c r="I140" s="159" t="s">
        <v>19</v>
      </c>
      <c r="J140" s="163"/>
    </row>
    <row r="141" spans="1:10" ht="15" customHeight="1">
      <c r="A141" s="99"/>
      <c r="B141" s="181"/>
      <c r="C141" s="71"/>
      <c r="D141" s="83"/>
      <c r="E141" s="95"/>
      <c r="F141" s="71"/>
      <c r="G141" s="52"/>
      <c r="H141" s="52"/>
      <c r="I141" s="52"/>
      <c r="J141" s="51"/>
    </row>
    <row r="142" spans="1:10" ht="15" customHeight="1">
      <c r="A142" s="41" t="s">
        <v>84</v>
      </c>
      <c r="B142" s="64">
        <v>3295</v>
      </c>
      <c r="C142" s="65">
        <f>SUM(C143:C144)</f>
        <v>0</v>
      </c>
      <c r="D142" s="66" t="s">
        <v>172</v>
      </c>
      <c r="E142" s="114"/>
      <c r="F142" s="65"/>
      <c r="G142" s="68"/>
      <c r="H142" s="68"/>
      <c r="I142" s="68"/>
      <c r="J142" s="69"/>
    </row>
    <row r="143" spans="1:10" ht="15" customHeight="1">
      <c r="A143" s="129" t="s">
        <v>85</v>
      </c>
      <c r="B143" s="96">
        <v>32953</v>
      </c>
      <c r="C143" s="71">
        <v>0</v>
      </c>
      <c r="D143" s="72" t="s">
        <v>173</v>
      </c>
      <c r="E143" s="95"/>
      <c r="F143" s="71">
        <f>C143/1.25</f>
        <v>0</v>
      </c>
      <c r="G143" s="52" t="s">
        <v>264</v>
      </c>
      <c r="H143" s="50"/>
      <c r="I143" s="50"/>
      <c r="J143" s="51"/>
    </row>
    <row r="144" spans="1:10" ht="15" customHeight="1">
      <c r="A144" s="182"/>
      <c r="B144" s="164"/>
      <c r="C144" s="196"/>
      <c r="D144" s="197"/>
      <c r="E144" s="183"/>
      <c r="F144" s="160"/>
      <c r="G144" s="162"/>
      <c r="H144" s="159"/>
      <c r="I144" s="159"/>
      <c r="J144" s="163"/>
    </row>
    <row r="145" spans="1:10" ht="15" customHeight="1">
      <c r="A145" s="94"/>
      <c r="B145" s="96"/>
      <c r="C145" s="194"/>
      <c r="D145" s="83"/>
      <c r="E145" s="95"/>
      <c r="F145" s="71"/>
      <c r="G145" s="52"/>
      <c r="H145" s="50"/>
      <c r="I145" s="50"/>
      <c r="J145" s="51"/>
    </row>
    <row r="146" spans="1:10" s="74" customFormat="1" ht="15" customHeight="1">
      <c r="A146" s="41" t="s">
        <v>86</v>
      </c>
      <c r="B146" s="64">
        <v>3299</v>
      </c>
      <c r="C146" s="65">
        <f>SUM(C147:C148)</f>
        <v>8521</v>
      </c>
      <c r="D146" s="66" t="s">
        <v>87</v>
      </c>
      <c r="E146" s="114"/>
      <c r="F146" s="65"/>
      <c r="G146" s="68"/>
      <c r="H146" s="68"/>
      <c r="I146" s="68"/>
      <c r="J146" s="69"/>
    </row>
    <row r="147" spans="1:10" s="74" customFormat="1" ht="15" customHeight="1">
      <c r="A147" s="82" t="s">
        <v>88</v>
      </c>
      <c r="B147" s="96">
        <v>32991</v>
      </c>
      <c r="C147" s="80">
        <v>1779</v>
      </c>
      <c r="D147" s="83" t="s">
        <v>212</v>
      </c>
      <c r="E147" s="95"/>
      <c r="F147" s="71">
        <f>C147/1.25</f>
        <v>1423.2</v>
      </c>
      <c r="G147" s="52" t="s">
        <v>17</v>
      </c>
      <c r="H147" s="50" t="s">
        <v>18</v>
      </c>
      <c r="I147" s="50" t="s">
        <v>19</v>
      </c>
      <c r="J147" s="153"/>
    </row>
    <row r="148" spans="1:10" ht="15" customHeight="1">
      <c r="A148" s="82" t="s">
        <v>211</v>
      </c>
      <c r="B148" s="96">
        <v>32999</v>
      </c>
      <c r="C148" s="194">
        <v>6742</v>
      </c>
      <c r="D148" s="83" t="s">
        <v>131</v>
      </c>
      <c r="E148" s="95"/>
      <c r="F148" s="71">
        <f>C148/1.25</f>
        <v>5393.6</v>
      </c>
      <c r="G148" s="52" t="s">
        <v>17</v>
      </c>
      <c r="H148" s="50" t="s">
        <v>18</v>
      </c>
      <c r="I148" s="159" t="s">
        <v>19</v>
      </c>
      <c r="J148" s="51"/>
    </row>
    <row r="149" spans="1:10" ht="15" customHeight="1">
      <c r="A149" s="88"/>
      <c r="B149" s="116"/>
      <c r="C149" s="92"/>
      <c r="D149" s="115"/>
      <c r="E149" s="105"/>
      <c r="F149" s="92"/>
      <c r="G149" s="88"/>
      <c r="H149" s="88"/>
      <c r="I149" s="88"/>
      <c r="J149" s="93"/>
    </row>
    <row r="150" spans="1:14" s="74" customFormat="1" ht="15" customHeight="1">
      <c r="A150" s="41" t="s">
        <v>89</v>
      </c>
      <c r="B150" s="64">
        <v>3431</v>
      </c>
      <c r="C150" s="65">
        <f>SUM(C151:C152)</f>
        <v>25295</v>
      </c>
      <c r="D150" s="70" t="s">
        <v>132</v>
      </c>
      <c r="E150" s="114"/>
      <c r="F150" s="65"/>
      <c r="G150" s="68"/>
      <c r="H150" s="68"/>
      <c r="I150" s="68"/>
      <c r="J150" s="69"/>
      <c r="N150" s="1"/>
    </row>
    <row r="151" spans="1:10" ht="15" customHeight="1">
      <c r="A151" s="82" t="s">
        <v>90</v>
      </c>
      <c r="B151" s="96">
        <v>34311</v>
      </c>
      <c r="C151" s="193">
        <v>24807</v>
      </c>
      <c r="D151" s="72" t="s">
        <v>130</v>
      </c>
      <c r="E151" s="95"/>
      <c r="F151" s="144">
        <f>C151</f>
        <v>24807</v>
      </c>
      <c r="G151" s="145" t="s">
        <v>17</v>
      </c>
      <c r="H151" s="68"/>
      <c r="I151" s="50" t="s">
        <v>19</v>
      </c>
      <c r="J151" s="69"/>
    </row>
    <row r="152" spans="1:10" ht="15" customHeight="1">
      <c r="A152" s="189" t="s">
        <v>142</v>
      </c>
      <c r="B152" s="96">
        <v>34312</v>
      </c>
      <c r="C152" s="144">
        <v>488</v>
      </c>
      <c r="D152" s="72" t="s">
        <v>174</v>
      </c>
      <c r="E152" s="95"/>
      <c r="F152" s="144">
        <f>C152/1.25</f>
        <v>390.4</v>
      </c>
      <c r="G152" s="145" t="s">
        <v>17</v>
      </c>
      <c r="H152" s="68"/>
      <c r="I152" s="50" t="s">
        <v>19</v>
      </c>
      <c r="J152" s="69"/>
    </row>
    <row r="153" spans="1:10" ht="15" customHeight="1">
      <c r="A153" s="94"/>
      <c r="B153" s="96"/>
      <c r="C153" s="71"/>
      <c r="D153" s="83"/>
      <c r="E153" s="95"/>
      <c r="F153" s="71"/>
      <c r="G153" s="52"/>
      <c r="H153" s="52"/>
      <c r="I153" s="52"/>
      <c r="J153" s="51"/>
    </row>
    <row r="154" spans="1:10" s="74" customFormat="1" ht="15" customHeight="1">
      <c r="A154" s="24" t="s">
        <v>147</v>
      </c>
      <c r="B154" s="104">
        <v>422</v>
      </c>
      <c r="C154" s="108">
        <f>SUM(C155:C162)</f>
        <v>286663.54000000004</v>
      </c>
      <c r="D154" s="109" t="s">
        <v>133</v>
      </c>
      <c r="E154" s="118"/>
      <c r="F154" s="108"/>
      <c r="G154" s="111"/>
      <c r="H154" s="111"/>
      <c r="I154" s="111"/>
      <c r="J154" s="112"/>
    </row>
    <row r="155" spans="1:10" s="74" customFormat="1" ht="15" customHeight="1">
      <c r="A155" s="82" t="s">
        <v>191</v>
      </c>
      <c r="B155" s="64">
        <v>4221</v>
      </c>
      <c r="C155" s="71">
        <v>11985.56</v>
      </c>
      <c r="D155" s="222" t="s">
        <v>265</v>
      </c>
      <c r="E155" s="114"/>
      <c r="F155" s="71">
        <f aca="true" t="shared" si="2" ref="F155:F161">C155/1.25</f>
        <v>9588.448</v>
      </c>
      <c r="G155" s="52" t="s">
        <v>17</v>
      </c>
      <c r="H155" s="50" t="s">
        <v>18</v>
      </c>
      <c r="I155" s="50" t="s">
        <v>19</v>
      </c>
      <c r="J155" s="69"/>
    </row>
    <row r="156" spans="1:10" ht="15" customHeight="1">
      <c r="A156" s="82" t="s">
        <v>238</v>
      </c>
      <c r="B156" s="64">
        <v>4221</v>
      </c>
      <c r="C156" s="71">
        <v>4909.97</v>
      </c>
      <c r="D156" s="222" t="s">
        <v>266</v>
      </c>
      <c r="E156" s="73"/>
      <c r="F156" s="71">
        <f t="shared" si="2"/>
        <v>3927.976</v>
      </c>
      <c r="G156" s="52" t="s">
        <v>17</v>
      </c>
      <c r="H156" s="50" t="s">
        <v>18</v>
      </c>
      <c r="I156" s="50" t="s">
        <v>19</v>
      </c>
      <c r="J156" s="51"/>
    </row>
    <row r="157" spans="1:10" ht="15" customHeight="1">
      <c r="A157" s="82" t="s">
        <v>261</v>
      </c>
      <c r="B157" s="64">
        <v>4224</v>
      </c>
      <c r="C157" s="71">
        <v>108562.07</v>
      </c>
      <c r="D157" s="222" t="s">
        <v>267</v>
      </c>
      <c r="E157" s="73"/>
      <c r="F157" s="71">
        <f t="shared" si="2"/>
        <v>86849.656</v>
      </c>
      <c r="G157" s="52" t="s">
        <v>17</v>
      </c>
      <c r="H157" s="50" t="s">
        <v>18</v>
      </c>
      <c r="I157" s="50" t="s">
        <v>19</v>
      </c>
      <c r="J157" s="51"/>
    </row>
    <row r="158" spans="1:10" ht="15" customHeight="1">
      <c r="A158" s="82" t="s">
        <v>262</v>
      </c>
      <c r="B158" s="64">
        <v>4226</v>
      </c>
      <c r="C158" s="71">
        <v>8798</v>
      </c>
      <c r="D158" s="222" t="s">
        <v>268</v>
      </c>
      <c r="E158" s="73"/>
      <c r="F158" s="71">
        <f t="shared" si="2"/>
        <v>7038.4</v>
      </c>
      <c r="G158" s="52" t="s">
        <v>17</v>
      </c>
      <c r="H158" s="50" t="s">
        <v>18</v>
      </c>
      <c r="I158" s="50" t="s">
        <v>19</v>
      </c>
      <c r="J158" s="51"/>
    </row>
    <row r="159" spans="1:10" ht="15" customHeight="1">
      <c r="A159" s="94" t="s">
        <v>269</v>
      </c>
      <c r="B159" s="64">
        <v>4227</v>
      </c>
      <c r="C159" s="71">
        <v>4390</v>
      </c>
      <c r="D159" s="77" t="s">
        <v>272</v>
      </c>
      <c r="E159" s="73"/>
      <c r="F159" s="71">
        <f t="shared" si="2"/>
        <v>3512</v>
      </c>
      <c r="G159" s="52" t="s">
        <v>17</v>
      </c>
      <c r="H159" s="50" t="s">
        <v>18</v>
      </c>
      <c r="I159" s="50" t="s">
        <v>19</v>
      </c>
      <c r="J159" s="51"/>
    </row>
    <row r="160" spans="1:10" ht="15" customHeight="1">
      <c r="A160" s="82" t="s">
        <v>270</v>
      </c>
      <c r="B160" s="64">
        <v>4227</v>
      </c>
      <c r="C160" s="71">
        <v>88572.66</v>
      </c>
      <c r="D160" s="77" t="s">
        <v>273</v>
      </c>
      <c r="E160" s="73"/>
      <c r="F160" s="71">
        <f t="shared" si="2"/>
        <v>70858.128</v>
      </c>
      <c r="G160" s="52" t="s">
        <v>17</v>
      </c>
      <c r="H160" s="50" t="s">
        <v>18</v>
      </c>
      <c r="I160" s="50" t="s">
        <v>19</v>
      </c>
      <c r="J160" s="51"/>
    </row>
    <row r="161" spans="1:10" ht="15" customHeight="1">
      <c r="A161" s="82" t="s">
        <v>271</v>
      </c>
      <c r="B161" s="64">
        <v>4227</v>
      </c>
      <c r="C161" s="71">
        <v>59445.28</v>
      </c>
      <c r="D161" s="77" t="s">
        <v>274</v>
      </c>
      <c r="E161" s="73"/>
      <c r="F161" s="71">
        <f t="shared" si="2"/>
        <v>47556.224</v>
      </c>
      <c r="G161" s="52" t="s">
        <v>17</v>
      </c>
      <c r="H161" s="50" t="s">
        <v>18</v>
      </c>
      <c r="I161" s="50" t="s">
        <v>19</v>
      </c>
      <c r="J161" s="51"/>
    </row>
    <row r="162" spans="1:10" ht="15" customHeight="1">
      <c r="A162" s="182"/>
      <c r="B162" s="208"/>
      <c r="C162" s="160"/>
      <c r="D162" s="209"/>
      <c r="E162" s="210"/>
      <c r="F162" s="160"/>
      <c r="G162" s="162"/>
      <c r="H162" s="159"/>
      <c r="I162" s="159"/>
      <c r="J162" s="163"/>
    </row>
    <row r="163" spans="1:10" ht="15" customHeight="1">
      <c r="A163" s="41" t="s">
        <v>148</v>
      </c>
      <c r="B163" s="64">
        <v>423</v>
      </c>
      <c r="C163" s="79">
        <f>C164</f>
        <v>244754.98</v>
      </c>
      <c r="D163" s="77" t="s">
        <v>239</v>
      </c>
      <c r="E163" s="205"/>
      <c r="F163" s="79"/>
      <c r="G163" s="232" t="s">
        <v>247</v>
      </c>
      <c r="H163" s="206"/>
      <c r="I163" s="206"/>
      <c r="J163" s="43"/>
    </row>
    <row r="164" spans="1:10" ht="15" customHeight="1">
      <c r="A164" s="82" t="s">
        <v>214</v>
      </c>
      <c r="B164" s="64">
        <v>42313</v>
      </c>
      <c r="C164" s="71">
        <v>244754.98</v>
      </c>
      <c r="D164" s="77" t="s">
        <v>220</v>
      </c>
      <c r="E164" s="205" t="s">
        <v>224</v>
      </c>
      <c r="F164" s="79">
        <f>C164/1.25</f>
        <v>195803.984</v>
      </c>
      <c r="G164" s="233"/>
      <c r="H164" s="206" t="s">
        <v>18</v>
      </c>
      <c r="I164" s="206" t="s">
        <v>246</v>
      </c>
      <c r="J164" s="51"/>
    </row>
    <row r="165" spans="1:10" ht="15" customHeight="1">
      <c r="A165" s="82"/>
      <c r="B165" s="64"/>
      <c r="C165" s="71"/>
      <c r="D165" s="140"/>
      <c r="E165" s="73"/>
      <c r="F165" s="71"/>
      <c r="G165" s="52"/>
      <c r="H165" s="50"/>
      <c r="I165" s="50"/>
      <c r="J165" s="51"/>
    </row>
    <row r="166" spans="1:10" s="74" customFormat="1" ht="15" customHeight="1">
      <c r="A166" s="24" t="s">
        <v>149</v>
      </c>
      <c r="B166" s="104">
        <v>451</v>
      </c>
      <c r="C166" s="108">
        <f>SUM(C167:C168)</f>
        <v>0</v>
      </c>
      <c r="D166" s="117" t="s">
        <v>134</v>
      </c>
      <c r="E166" s="110"/>
      <c r="F166" s="108"/>
      <c r="G166" s="111"/>
      <c r="H166" s="111"/>
      <c r="I166" s="111"/>
      <c r="J166" s="112"/>
    </row>
    <row r="167" spans="1:10" ht="15" customHeight="1">
      <c r="A167" s="82" t="s">
        <v>240</v>
      </c>
      <c r="B167" s="64">
        <v>4511</v>
      </c>
      <c r="C167" s="71">
        <v>0</v>
      </c>
      <c r="D167" s="77" t="s">
        <v>219</v>
      </c>
      <c r="E167" s="73"/>
      <c r="F167" s="71">
        <f>C167/1.25</f>
        <v>0</v>
      </c>
      <c r="G167" s="52" t="s">
        <v>17</v>
      </c>
      <c r="H167" s="50" t="s">
        <v>18</v>
      </c>
      <c r="I167" s="50" t="s">
        <v>19</v>
      </c>
      <c r="J167" s="51"/>
    </row>
    <row r="168" spans="1:10" ht="15">
      <c r="A168" s="182"/>
      <c r="B168" s="141"/>
      <c r="C168" s="85"/>
      <c r="D168" s="184"/>
      <c r="E168" s="87"/>
      <c r="F168" s="160"/>
      <c r="G168" s="32"/>
      <c r="H168" s="142"/>
      <c r="I168" s="142"/>
      <c r="J168" s="33"/>
    </row>
    <row r="170" spans="1:4" ht="15" customHeight="1">
      <c r="A170" s="227" t="s">
        <v>146</v>
      </c>
      <c r="B170" s="227"/>
      <c r="C170" s="227"/>
      <c r="D170" s="227"/>
    </row>
    <row r="171" spans="1:10" ht="15" customHeight="1">
      <c r="A171" s="166" t="s">
        <v>150</v>
      </c>
      <c r="B171" s="157">
        <v>3211</v>
      </c>
      <c r="C171" s="158"/>
      <c r="D171" s="156" t="s">
        <v>151</v>
      </c>
      <c r="E171" s="158"/>
      <c r="F171" s="158"/>
      <c r="G171" s="158"/>
      <c r="H171" s="158"/>
      <c r="I171" s="158"/>
      <c r="J171" s="158"/>
    </row>
    <row r="172" spans="1:10" ht="15" customHeight="1">
      <c r="A172" s="166" t="s">
        <v>157</v>
      </c>
      <c r="B172" s="157">
        <v>3212</v>
      </c>
      <c r="C172" s="158"/>
      <c r="D172" s="156" t="s">
        <v>152</v>
      </c>
      <c r="E172" s="158"/>
      <c r="F172" s="158"/>
      <c r="G172" s="158"/>
      <c r="H172" s="158"/>
      <c r="I172" s="158"/>
      <c r="J172" s="158"/>
    </row>
    <row r="173" spans="1:10" ht="15" customHeight="1">
      <c r="A173" s="166" t="s">
        <v>177</v>
      </c>
      <c r="B173" s="157">
        <v>3214</v>
      </c>
      <c r="C173" s="158"/>
      <c r="D173" s="156" t="s">
        <v>158</v>
      </c>
      <c r="E173" s="158"/>
      <c r="F173" s="158"/>
      <c r="G173" s="158"/>
      <c r="H173" s="158"/>
      <c r="I173" s="158"/>
      <c r="J173" s="158"/>
    </row>
    <row r="174" spans="1:10" ht="15" customHeight="1">
      <c r="A174" s="166" t="s">
        <v>213</v>
      </c>
      <c r="B174" s="157">
        <v>3291</v>
      </c>
      <c r="C174" s="158"/>
      <c r="D174" s="156" t="s">
        <v>153</v>
      </c>
      <c r="E174" s="158"/>
      <c r="F174" s="158"/>
      <c r="G174" s="158"/>
      <c r="H174" s="158"/>
      <c r="I174" s="158"/>
      <c r="J174" s="158"/>
    </row>
    <row r="175" spans="1:10" ht="15" customHeight="1">
      <c r="A175" s="166" t="s">
        <v>221</v>
      </c>
      <c r="B175" s="157">
        <v>32952</v>
      </c>
      <c r="C175" s="158"/>
      <c r="D175" s="156" t="s">
        <v>243</v>
      </c>
      <c r="E175" s="158"/>
      <c r="F175" s="158"/>
      <c r="G175" s="158"/>
      <c r="H175" s="158"/>
      <c r="I175" s="158"/>
      <c r="J175" s="158"/>
    </row>
    <row r="176" spans="1:10" ht="26.25" customHeight="1">
      <c r="A176" s="166" t="s">
        <v>244</v>
      </c>
      <c r="B176" s="157">
        <v>32955</v>
      </c>
      <c r="C176" s="158"/>
      <c r="D176" s="185" t="s">
        <v>178</v>
      </c>
      <c r="E176" s="158"/>
      <c r="F176" s="158"/>
      <c r="G176" s="158"/>
      <c r="H176" s="158"/>
      <c r="I176" s="158"/>
      <c r="J176" s="158"/>
    </row>
    <row r="177" spans="1:10" ht="12.75">
      <c r="A177" s="166" t="s">
        <v>245</v>
      </c>
      <c r="B177" s="157">
        <v>32959</v>
      </c>
      <c r="C177" s="158"/>
      <c r="D177" s="185" t="s">
        <v>260</v>
      </c>
      <c r="E177" s="158"/>
      <c r="F177" s="158"/>
      <c r="G177" s="158"/>
      <c r="H177" s="158"/>
      <c r="I177" s="158"/>
      <c r="J177" s="158"/>
    </row>
    <row r="178" spans="1:10" ht="15" customHeight="1">
      <c r="A178" s="166" t="s">
        <v>259</v>
      </c>
      <c r="B178" s="157">
        <v>37212</v>
      </c>
      <c r="C178" s="158"/>
      <c r="D178" s="156" t="s">
        <v>154</v>
      </c>
      <c r="E178" s="158"/>
      <c r="F178" s="158"/>
      <c r="G178" s="158"/>
      <c r="H178" s="158"/>
      <c r="I178" s="158"/>
      <c r="J178" s="158"/>
    </row>
    <row r="179" ht="12.75" customHeight="1">
      <c r="E179" s="6"/>
    </row>
    <row r="180" ht="12.75" customHeight="1">
      <c r="E180" s="6"/>
    </row>
    <row r="181" ht="12.75" customHeight="1">
      <c r="E181" s="6"/>
    </row>
    <row r="182" spans="3:8" ht="24.75" customHeight="1">
      <c r="C182" s="237" t="s">
        <v>223</v>
      </c>
      <c r="D182" s="238"/>
      <c r="E182" s="238"/>
      <c r="F182" s="238"/>
      <c r="G182" s="238"/>
      <c r="H182" s="238"/>
    </row>
    <row r="183" spans="3:8" ht="54.75" customHeight="1">
      <c r="C183" s="238"/>
      <c r="D183" s="238"/>
      <c r="E183" s="238"/>
      <c r="F183" s="238"/>
      <c r="G183" s="238"/>
      <c r="H183" s="238"/>
    </row>
    <row r="185" ht="12.75">
      <c r="A185" s="155" t="s">
        <v>275</v>
      </c>
    </row>
    <row r="188" spans="2:10" ht="12.75">
      <c r="B188" s="231" t="s">
        <v>91</v>
      </c>
      <c r="C188" s="231"/>
      <c r="G188" s="207"/>
      <c r="H188" s="231" t="s">
        <v>215</v>
      </c>
      <c r="I188" s="231"/>
      <c r="J188" s="231"/>
    </row>
    <row r="189" spans="1:10" ht="12.75">
      <c r="A189" s="155" t="s">
        <v>250</v>
      </c>
      <c r="B189" s="119"/>
      <c r="C189" s="119"/>
      <c r="G189" s="207"/>
      <c r="H189" s="242" t="s">
        <v>251</v>
      </c>
      <c r="I189" s="231"/>
      <c r="J189" s="231"/>
    </row>
  </sheetData>
  <sheetProtection/>
  <mergeCells count="22">
    <mergeCell ref="A16:J16"/>
    <mergeCell ref="A19:A21"/>
    <mergeCell ref="B19:B21"/>
    <mergeCell ref="F19:F21"/>
    <mergeCell ref="H189:J189"/>
    <mergeCell ref="A4:C4"/>
    <mergeCell ref="A5:C5"/>
    <mergeCell ref="C7:H9"/>
    <mergeCell ref="A12:J12"/>
    <mergeCell ref="I19:I21"/>
    <mergeCell ref="C19:C21"/>
    <mergeCell ref="D19:D21"/>
    <mergeCell ref="G19:G21"/>
    <mergeCell ref="A170:D170"/>
    <mergeCell ref="A18:J18"/>
    <mergeCell ref="H188:J188"/>
    <mergeCell ref="E19:E21"/>
    <mergeCell ref="G163:G164"/>
    <mergeCell ref="J19:J21"/>
    <mergeCell ref="C182:H183"/>
    <mergeCell ref="B188:C188"/>
    <mergeCell ref="H19:H21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60"/>
  <sheetViews>
    <sheetView zoomScalePageLayoutView="0" workbookViewId="0" topLeftCell="A1">
      <selection activeCell="A1" sqref="A1:A160"/>
    </sheetView>
  </sheetViews>
  <sheetFormatPr defaultColWidth="9.140625" defaultRowHeight="12.75"/>
  <sheetData>
    <row r="1" ht="14.25" customHeight="1">
      <c r="A1" s="120"/>
    </row>
    <row r="2" ht="14.25" customHeight="1">
      <c r="A2" s="120"/>
    </row>
    <row r="3" ht="14.25" customHeight="1">
      <c r="A3" s="120"/>
    </row>
    <row r="4" ht="14.25" customHeight="1">
      <c r="A4" s="120"/>
    </row>
    <row r="5" ht="14.25" customHeight="1">
      <c r="A5" s="120"/>
    </row>
    <row r="6" ht="14.25" customHeight="1">
      <c r="A6" s="120"/>
    </row>
    <row r="7" ht="14.25" customHeight="1">
      <c r="A7" s="120"/>
    </row>
    <row r="8" ht="14.25" customHeight="1">
      <c r="A8" s="120"/>
    </row>
    <row r="9" ht="14.25" customHeight="1">
      <c r="A9" s="120"/>
    </row>
    <row r="10" ht="14.25" customHeight="1">
      <c r="A10" s="120"/>
    </row>
    <row r="11" ht="14.25" customHeight="1">
      <c r="A11" s="120"/>
    </row>
    <row r="12" ht="14.25" customHeight="1">
      <c r="A12" s="120"/>
    </row>
    <row r="13" ht="14.25" customHeight="1">
      <c r="A13" s="120"/>
    </row>
    <row r="14" ht="14.25" customHeight="1">
      <c r="A14" s="120"/>
    </row>
    <row r="15" ht="14.25" customHeight="1">
      <c r="A15" s="120"/>
    </row>
    <row r="16" ht="14.25" customHeight="1">
      <c r="A16" s="120"/>
    </row>
    <row r="17" ht="14.25" customHeight="1">
      <c r="A17" s="120"/>
    </row>
    <row r="18" ht="14.25" customHeight="1">
      <c r="A18" s="120"/>
    </row>
    <row r="19" ht="14.25" customHeight="1">
      <c r="A19" s="120"/>
    </row>
    <row r="20" ht="14.25" customHeight="1">
      <c r="A20" s="120"/>
    </row>
    <row r="21" ht="14.25" customHeight="1">
      <c r="A21" s="120"/>
    </row>
    <row r="22" ht="14.25" customHeight="1">
      <c r="A22" s="120"/>
    </row>
    <row r="23" ht="14.25" customHeight="1">
      <c r="A23" s="120"/>
    </row>
    <row r="24" ht="14.25" customHeight="1">
      <c r="A24" s="120"/>
    </row>
    <row r="25" ht="14.25" customHeight="1">
      <c r="A25" s="120"/>
    </row>
    <row r="26" ht="14.25" customHeight="1">
      <c r="A26" s="120"/>
    </row>
    <row r="27" ht="14.25" customHeight="1">
      <c r="A27" s="120"/>
    </row>
    <row r="28" ht="14.25" customHeight="1">
      <c r="A28" s="120"/>
    </row>
    <row r="29" ht="14.25" customHeight="1">
      <c r="A29" s="120"/>
    </row>
    <row r="30" ht="14.25" customHeight="1">
      <c r="A30" s="120"/>
    </row>
    <row r="31" ht="14.25" customHeight="1">
      <c r="A31" s="120"/>
    </row>
    <row r="32" ht="14.25" customHeight="1">
      <c r="A32" s="120"/>
    </row>
    <row r="33" ht="14.25" customHeight="1">
      <c r="A33" s="120"/>
    </row>
    <row r="34" ht="14.25" customHeight="1">
      <c r="A34" s="120"/>
    </row>
    <row r="35" ht="14.25" customHeight="1">
      <c r="A35" s="120"/>
    </row>
    <row r="36" ht="14.25" customHeight="1">
      <c r="A36" s="120"/>
    </row>
    <row r="37" ht="14.25" customHeight="1">
      <c r="A37" s="120"/>
    </row>
    <row r="38" ht="14.25" customHeight="1">
      <c r="A38" s="120"/>
    </row>
    <row r="39" ht="14.25" customHeight="1">
      <c r="A39" s="120"/>
    </row>
    <row r="40" ht="14.25" customHeight="1">
      <c r="A40" s="120"/>
    </row>
    <row r="41" ht="14.25" customHeight="1">
      <c r="A41" s="121"/>
    </row>
    <row r="42" ht="14.25" customHeight="1">
      <c r="A42" s="120"/>
    </row>
    <row r="43" ht="14.25" customHeight="1">
      <c r="A43" s="120"/>
    </row>
    <row r="44" ht="14.25" customHeight="1">
      <c r="A44" s="120"/>
    </row>
    <row r="45" ht="14.25" customHeight="1">
      <c r="A45" s="121"/>
    </row>
    <row r="46" ht="14.25" customHeight="1">
      <c r="A46" s="120"/>
    </row>
    <row r="47" ht="14.25" customHeight="1">
      <c r="A47" s="121"/>
    </row>
    <row r="48" ht="14.25" customHeight="1">
      <c r="A48" s="120"/>
    </row>
    <row r="49" ht="14.25" customHeight="1">
      <c r="A49" s="120"/>
    </row>
    <row r="50" ht="14.25" customHeight="1">
      <c r="A50" s="121"/>
    </row>
    <row r="51" ht="14.25" customHeight="1">
      <c r="A51" s="120"/>
    </row>
    <row r="52" ht="14.25" customHeight="1">
      <c r="A52" s="121"/>
    </row>
    <row r="53" ht="14.25" customHeight="1">
      <c r="A53" s="120"/>
    </row>
    <row r="54" ht="14.25" customHeight="1">
      <c r="A54" s="120"/>
    </row>
    <row r="55" ht="14.25" customHeight="1">
      <c r="A55" s="121"/>
    </row>
    <row r="56" ht="14.25" customHeight="1">
      <c r="A56" s="120"/>
    </row>
    <row r="57" ht="14.25" customHeight="1">
      <c r="A57" s="121"/>
    </row>
    <row r="58" ht="14.25" customHeight="1">
      <c r="A58" s="120"/>
    </row>
    <row r="59" ht="14.25" customHeight="1">
      <c r="A59" s="120"/>
    </row>
    <row r="60" ht="14.25" customHeight="1">
      <c r="A60" s="121"/>
    </row>
    <row r="61" ht="14.25" customHeight="1">
      <c r="A61" s="120"/>
    </row>
    <row r="62" ht="14.25" customHeight="1">
      <c r="A62" s="120"/>
    </row>
    <row r="63" ht="14.25" customHeight="1">
      <c r="A63" s="120"/>
    </row>
    <row r="64" ht="14.25" customHeight="1">
      <c r="A64" s="120"/>
    </row>
    <row r="65" ht="14.25" customHeight="1">
      <c r="A65" s="122"/>
    </row>
    <row r="66" ht="14.25" customHeight="1">
      <c r="A66" s="120"/>
    </row>
    <row r="67" ht="14.25" customHeight="1">
      <c r="A67" s="120"/>
    </row>
    <row r="68" ht="14.25" customHeight="1">
      <c r="A68" s="121"/>
    </row>
    <row r="69" ht="14.25" customHeight="1">
      <c r="A69" s="120"/>
    </row>
    <row r="70" ht="14.25" customHeight="1">
      <c r="A70" s="120"/>
    </row>
    <row r="71" ht="14.25" customHeight="1">
      <c r="A71" s="120"/>
    </row>
    <row r="72" ht="14.25" customHeight="1">
      <c r="A72" s="121"/>
    </row>
    <row r="73" ht="14.25" customHeight="1">
      <c r="A73" s="120"/>
    </row>
    <row r="74" ht="14.25" customHeight="1">
      <c r="A74" s="121"/>
    </row>
    <row r="75" ht="14.25" customHeight="1">
      <c r="A75" s="120"/>
    </row>
    <row r="76" ht="14.25" customHeight="1">
      <c r="A76" s="120"/>
    </row>
    <row r="77" ht="14.25" customHeight="1">
      <c r="A77" s="120"/>
    </row>
    <row r="78" ht="14.25" customHeight="1">
      <c r="A78" s="120"/>
    </row>
    <row r="79" ht="14.25" customHeight="1">
      <c r="A79" s="121"/>
    </row>
    <row r="80" ht="14.25" customHeight="1">
      <c r="A80" s="120"/>
    </row>
    <row r="81" ht="14.25" customHeight="1">
      <c r="A81" s="120"/>
    </row>
    <row r="82" ht="14.25" customHeight="1">
      <c r="A82" s="120"/>
    </row>
    <row r="83" ht="14.25" customHeight="1">
      <c r="A83" s="121"/>
    </row>
    <row r="84" ht="14.25" customHeight="1">
      <c r="A84" s="120"/>
    </row>
    <row r="85" ht="14.25" customHeight="1">
      <c r="A85" s="121"/>
    </row>
    <row r="86" ht="14.25" customHeight="1">
      <c r="A86" s="120"/>
    </row>
    <row r="87" ht="14.25" customHeight="1">
      <c r="A87" s="120"/>
    </row>
    <row r="88" ht="14.25" customHeight="1">
      <c r="A88" s="120"/>
    </row>
    <row r="89" ht="14.25" customHeight="1">
      <c r="A89" s="120"/>
    </row>
    <row r="90" ht="14.25" customHeight="1">
      <c r="A90" s="120"/>
    </row>
    <row r="91" ht="14.25" customHeight="1">
      <c r="A91" s="121"/>
    </row>
    <row r="92" ht="14.25" customHeight="1">
      <c r="A92" s="120"/>
    </row>
    <row r="93" ht="14.25" customHeight="1">
      <c r="A93" s="121"/>
    </row>
    <row r="94" ht="14.25" customHeight="1">
      <c r="A94" s="120"/>
    </row>
    <row r="95" ht="14.25" customHeight="1">
      <c r="A95" s="120"/>
    </row>
    <row r="96" ht="14.25" customHeight="1">
      <c r="A96" s="120"/>
    </row>
    <row r="97" ht="14.25" customHeight="1">
      <c r="A97" s="120"/>
    </row>
    <row r="98" ht="14.25" customHeight="1">
      <c r="A98" s="120"/>
    </row>
    <row r="99" ht="14.25" customHeight="1">
      <c r="A99" s="121"/>
    </row>
    <row r="100" ht="14.25" customHeight="1">
      <c r="A100" s="120"/>
    </row>
    <row r="101" ht="14.25" customHeight="1">
      <c r="A101" s="121"/>
    </row>
    <row r="102" ht="14.25" customHeight="1">
      <c r="A102" s="120"/>
    </row>
    <row r="103" ht="14.25" customHeight="1">
      <c r="A103" s="120"/>
    </row>
    <row r="104" ht="14.25" customHeight="1">
      <c r="A104" s="121"/>
    </row>
    <row r="105" ht="14.25" customHeight="1">
      <c r="A105" s="120"/>
    </row>
    <row r="106" ht="14.25" customHeight="1">
      <c r="A106" s="120"/>
    </row>
    <row r="107" ht="14.25" customHeight="1">
      <c r="A107" s="120"/>
    </row>
    <row r="108" ht="14.25" customHeight="1">
      <c r="A108" s="120"/>
    </row>
    <row r="109" ht="14.25" customHeight="1">
      <c r="A109" s="121"/>
    </row>
    <row r="110" ht="14.25" customHeight="1">
      <c r="A110" s="120"/>
    </row>
    <row r="111" ht="14.25" customHeight="1">
      <c r="A111" s="120"/>
    </row>
    <row r="112" ht="14.25" customHeight="1">
      <c r="A112" s="121"/>
    </row>
    <row r="113" ht="14.25" customHeight="1">
      <c r="A113" s="120"/>
    </row>
    <row r="114" ht="14.25" customHeight="1">
      <c r="A114" s="120"/>
    </row>
    <row r="115" ht="14.25" customHeight="1">
      <c r="A115" s="120"/>
    </row>
    <row r="116" ht="14.25" customHeight="1">
      <c r="A116" s="120"/>
    </row>
    <row r="117" ht="14.25" customHeight="1">
      <c r="A117" s="121"/>
    </row>
    <row r="118" ht="14.25" customHeight="1">
      <c r="A118" s="120"/>
    </row>
    <row r="119" ht="14.25" customHeight="1">
      <c r="A119" s="121"/>
    </row>
    <row r="120" ht="14.25" customHeight="1">
      <c r="A120" s="120"/>
    </row>
    <row r="121" ht="14.25" customHeight="1">
      <c r="A121" s="120"/>
    </row>
    <row r="122" ht="14.25" customHeight="1">
      <c r="A122" s="120"/>
    </row>
    <row r="123" ht="14.25" customHeight="1">
      <c r="A123" s="121"/>
    </row>
    <row r="124" ht="14.25" customHeight="1">
      <c r="A124" s="120"/>
    </row>
    <row r="125" ht="14.25" customHeight="1">
      <c r="A125" s="121"/>
    </row>
    <row r="126" ht="14.25" customHeight="1">
      <c r="A126" s="120"/>
    </row>
    <row r="127" ht="14.25" customHeight="1">
      <c r="A127" s="120"/>
    </row>
    <row r="128" ht="14.25" customHeight="1">
      <c r="A128" s="120"/>
    </row>
    <row r="129" ht="14.25" customHeight="1">
      <c r="A129" s="120"/>
    </row>
    <row r="130" ht="14.25" customHeight="1">
      <c r="A130" s="120"/>
    </row>
    <row r="131" ht="14.25" customHeight="1">
      <c r="A131" s="121"/>
    </row>
    <row r="132" ht="14.25" customHeight="1">
      <c r="A132" s="120"/>
    </row>
    <row r="133" ht="14.25" customHeight="1">
      <c r="A133" s="121"/>
    </row>
    <row r="134" ht="14.25" customHeight="1">
      <c r="A134" s="120"/>
    </row>
    <row r="135" ht="14.25" customHeight="1">
      <c r="A135" s="120"/>
    </row>
    <row r="136" ht="14.25" customHeight="1">
      <c r="A136" s="121"/>
    </row>
    <row r="137" ht="14.25" customHeight="1">
      <c r="A137" s="120"/>
    </row>
    <row r="138" ht="14.25" customHeight="1">
      <c r="A138" s="120"/>
    </row>
    <row r="139" ht="14.25" customHeight="1">
      <c r="A139" s="120"/>
    </row>
    <row r="140" ht="14.25" customHeight="1">
      <c r="A140" s="120"/>
    </row>
    <row r="141" ht="14.25" customHeight="1">
      <c r="A141" s="121"/>
    </row>
    <row r="142" ht="14.25" customHeight="1">
      <c r="A142" s="120"/>
    </row>
    <row r="143" ht="14.25" customHeight="1">
      <c r="A143" s="121"/>
    </row>
    <row r="144" ht="14.25" customHeight="1">
      <c r="A144" s="120"/>
    </row>
    <row r="145" ht="14.25" customHeight="1">
      <c r="A145" s="120"/>
    </row>
    <row r="146" ht="14.25" customHeight="1">
      <c r="A146" s="120"/>
    </row>
    <row r="147" ht="14.25" customHeight="1">
      <c r="A147" s="120"/>
    </row>
    <row r="148" ht="14.25" customHeight="1">
      <c r="A148" s="121"/>
    </row>
    <row r="149" ht="14.25" customHeight="1">
      <c r="A149" s="120"/>
    </row>
    <row r="150" ht="14.25" customHeight="1">
      <c r="A150" s="121"/>
    </row>
    <row r="151" ht="14.25" customHeight="1">
      <c r="A151" s="120"/>
    </row>
    <row r="152" ht="14.25" customHeight="1">
      <c r="A152" s="120"/>
    </row>
    <row r="153" ht="14.25" customHeight="1">
      <c r="A153" s="120"/>
    </row>
    <row r="154" ht="14.25" customHeight="1">
      <c r="A154" s="120"/>
    </row>
    <row r="155" ht="14.25" customHeight="1">
      <c r="A155" s="121"/>
    </row>
    <row r="156" ht="14.25" customHeight="1">
      <c r="A156" s="120"/>
    </row>
    <row r="157" ht="14.25" customHeight="1">
      <c r="A157" s="121"/>
    </row>
    <row r="158" ht="14.25" customHeight="1">
      <c r="A158" s="120"/>
    </row>
    <row r="159" ht="14.25" customHeight="1">
      <c r="A159" s="120"/>
    </row>
    <row r="160" ht="14.25" customHeight="1">
      <c r="A160" s="12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5" sqref="D2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MRSS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korisnik507</dc:creator>
  <cp:keywords/>
  <dc:description/>
  <cp:lastModifiedBy>Korisnik500</cp:lastModifiedBy>
  <cp:lastPrinted>2018-02-21T13:31:21Z</cp:lastPrinted>
  <dcterms:created xsi:type="dcterms:W3CDTF">2014-03-04T09:19:09Z</dcterms:created>
  <dcterms:modified xsi:type="dcterms:W3CDTF">2018-02-22T07:58:43Z</dcterms:modified>
  <cp:category/>
  <cp:version/>
  <cp:contentType/>
  <cp:contentStatus/>
</cp:coreProperties>
</file>